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Penerapan Algoritma C.Linkage" sheetId="1" r:id="rId1"/>
    <sheet name="Langkah Algoritma" sheetId="2" r:id="rId2"/>
    <sheet name="Menghitung RMSSTD dan RS" sheetId="3" r:id="rId3"/>
    <sheet name="Menghitung J.Kluster Terbaik" sheetId="4" r:id="rId4"/>
  </sheets>
  <calcPr calcId="162913"/>
</workbook>
</file>

<file path=xl/calcChain.xml><?xml version="1.0" encoding="utf-8"?>
<calcChain xmlns="http://schemas.openxmlformats.org/spreadsheetml/2006/main">
  <c r="B6" i="4" l="1"/>
  <c r="B22" i="4"/>
  <c r="E12" i="4"/>
  <c r="B12" i="4"/>
  <c r="B11" i="4"/>
  <c r="K23" i="4"/>
  <c r="E116" i="3"/>
  <c r="C27" i="3"/>
  <c r="D26" i="3"/>
  <c r="C26" i="3"/>
  <c r="D25" i="3"/>
  <c r="D24" i="3"/>
  <c r="C24" i="3"/>
  <c r="L24" i="3"/>
  <c r="D23" i="3"/>
  <c r="C23" i="3"/>
  <c r="C88" i="3" l="1"/>
  <c r="E11" i="4" s="1"/>
  <c r="G100" i="3"/>
  <c r="C117" i="3" l="1"/>
  <c r="B19" i="4" s="1"/>
  <c r="D111" i="3"/>
  <c r="D110" i="3"/>
  <c r="D114" i="3" s="1"/>
  <c r="D113" i="3" l="1"/>
  <c r="D115" i="3"/>
  <c r="D112" i="3"/>
  <c r="D116" i="3" s="1"/>
  <c r="C109" i="3"/>
  <c r="H95" i="3"/>
  <c r="H97" i="3" s="1"/>
  <c r="G94" i="3"/>
  <c r="G95" i="3" s="1"/>
  <c r="D85" i="3"/>
  <c r="D84" i="3"/>
  <c r="C84" i="3"/>
  <c r="C77" i="3"/>
  <c r="D73" i="3"/>
  <c r="D75" i="3" s="1"/>
  <c r="C73" i="3"/>
  <c r="C75" i="3" s="1"/>
  <c r="H65" i="3"/>
  <c r="G65" i="3"/>
  <c r="C61" i="3"/>
  <c r="D57" i="3"/>
  <c r="D59" i="3" s="1"/>
  <c r="C57" i="3"/>
  <c r="C59" i="3" s="1"/>
  <c r="H46" i="3"/>
  <c r="G46" i="3"/>
  <c r="C39" i="3"/>
  <c r="D39" i="3"/>
  <c r="H32" i="3"/>
  <c r="G32" i="3"/>
  <c r="G16" i="3"/>
  <c r="H13" i="3"/>
  <c r="I16" i="3"/>
  <c r="F16" i="3"/>
  <c r="H16" i="3" s="1"/>
  <c r="E16" i="3"/>
  <c r="F13" i="3"/>
  <c r="E13" i="3"/>
  <c r="G13" i="3" s="1"/>
  <c r="G10" i="3"/>
  <c r="F10" i="3"/>
  <c r="H10" i="3" s="1"/>
  <c r="E10" i="3"/>
  <c r="H7" i="3"/>
  <c r="F7" i="3"/>
  <c r="E7" i="3"/>
  <c r="G7" i="3" s="1"/>
  <c r="I4" i="3"/>
  <c r="G4" i="3"/>
  <c r="F4" i="3"/>
  <c r="H4" i="3" s="1"/>
  <c r="E4" i="3"/>
  <c r="E3" i="4"/>
  <c r="F45" i="3"/>
  <c r="B7" i="3"/>
  <c r="B10" i="3" s="1"/>
  <c r="B13" i="3" s="1"/>
  <c r="I13" i="3" s="1"/>
  <c r="C58" i="3" l="1"/>
  <c r="B2" i="4"/>
  <c r="C86" i="3"/>
  <c r="H96" i="3"/>
  <c r="H99" i="3" s="1"/>
  <c r="I7" i="3"/>
  <c r="D86" i="3"/>
  <c r="D87" i="3" s="1"/>
  <c r="H98" i="3"/>
  <c r="B3" i="4"/>
  <c r="I10" i="3"/>
  <c r="C85" i="3"/>
  <c r="C87" i="3" s="1"/>
  <c r="C110" i="3"/>
  <c r="G96" i="3"/>
  <c r="G97" i="3"/>
  <c r="G98" i="3"/>
  <c r="C74" i="3"/>
  <c r="C76" i="3" s="1"/>
  <c r="D58" i="3"/>
  <c r="D60" i="3" s="1"/>
  <c r="D74" i="3"/>
  <c r="D76" i="3" s="1"/>
  <c r="C60" i="3"/>
  <c r="C25" i="3"/>
  <c r="E2" i="4" s="1"/>
  <c r="E4" i="4" s="1"/>
  <c r="B10" i="4" l="1"/>
  <c r="C111" i="3"/>
  <c r="C113" i="3"/>
  <c r="C114" i="3"/>
  <c r="C112" i="3"/>
  <c r="C115" i="3"/>
  <c r="E10" i="4"/>
  <c r="G99" i="3"/>
  <c r="C116" i="3" l="1"/>
  <c r="B44" i="2"/>
  <c r="G34" i="2"/>
  <c r="B26" i="2"/>
  <c r="G15" i="2"/>
  <c r="B3" i="2"/>
  <c r="B4" i="2" s="1"/>
  <c r="B5" i="2" s="1"/>
  <c r="B6" i="2" s="1"/>
  <c r="B21" i="4" l="1"/>
  <c r="E13" i="4"/>
  <c r="E14" i="4" s="1"/>
  <c r="E5" i="4"/>
  <c r="E6" i="4" s="1"/>
  <c r="B13" i="4"/>
  <c r="B14" i="4" s="1"/>
  <c r="B5" i="4"/>
  <c r="B18" i="4"/>
  <c r="B20" i="4" s="1"/>
  <c r="B24" i="1"/>
  <c r="B23" i="1"/>
  <c r="B22" i="1"/>
  <c r="B21" i="1"/>
  <c r="B20" i="1"/>
  <c r="B19" i="1"/>
  <c r="B15" i="1"/>
  <c r="B16" i="1"/>
  <c r="B17" i="1"/>
  <c r="B18" i="1"/>
  <c r="B4" i="1"/>
  <c r="B5" i="1" s="1"/>
  <c r="B6" i="1" s="1"/>
  <c r="B7" i="1" s="1"/>
</calcChain>
</file>

<file path=xl/sharedStrings.xml><?xml version="1.0" encoding="utf-8"?>
<sst xmlns="http://schemas.openxmlformats.org/spreadsheetml/2006/main" count="293" uniqueCount="103">
  <si>
    <t>No</t>
  </si>
  <si>
    <t>Algoritma Complete Linkage</t>
  </si>
  <si>
    <t>Data X</t>
  </si>
  <si>
    <t>Data Y</t>
  </si>
  <si>
    <t>1. Tentukan Jarak Kedekatan antar data</t>
  </si>
  <si>
    <t xml:space="preserve">     Menggunakan Euclidean Distance </t>
  </si>
  <si>
    <t>Jarak Data 1 ke 2</t>
  </si>
  <si>
    <t>Jarak Data 1 ke 3</t>
  </si>
  <si>
    <t>Jarak Data 1 ke 4</t>
  </si>
  <si>
    <t>Jarak Data 1 ke 5</t>
  </si>
  <si>
    <t>Jarak Data 2 ke 3</t>
  </si>
  <si>
    <t>Jarak Data 2 ke 4</t>
  </si>
  <si>
    <t>Jarak Data 2 ke 5</t>
  </si>
  <si>
    <t>Jarak Data 3 ke 4</t>
  </si>
  <si>
    <t>Jarak Data 3 ke 5</t>
  </si>
  <si>
    <t>Jarak Data 4 ke 5</t>
  </si>
  <si>
    <t>Hasil</t>
  </si>
  <si>
    <t>Euclidean Distance</t>
  </si>
  <si>
    <r>
      <rPr>
        <sz val="16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Euclidean</t>
    </r>
  </si>
  <si>
    <t>2. Buat Tabel Kedekatan Antar Data</t>
  </si>
  <si>
    <r>
      <t xml:space="preserve">    min(</t>
    </r>
    <r>
      <rPr>
        <sz val="14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Euclidean) = min (</t>
    </r>
    <r>
      <rPr>
        <sz val="14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13) = 1</t>
    </r>
  </si>
  <si>
    <t xml:space="preserve">    Jarak terkecil dimilik kelompok 1 dan 3, sehingga kelompok 1 dan 3 digabungkan</t>
  </si>
  <si>
    <r>
      <t>Yaitu menghitung jarak antar data yang terkecil yaitu (</t>
    </r>
    <r>
      <rPr>
        <sz val="14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13) dengan data selainnya yaitu data 2, 4 dan 5</t>
    </r>
  </si>
  <si>
    <r>
      <t xml:space="preserve">Rumus </t>
    </r>
    <r>
      <rPr>
        <i/>
        <sz val="11"/>
        <color theme="1"/>
        <rFont val="Calibri"/>
        <family val="2"/>
        <scheme val="minor"/>
      </rPr>
      <t>Complete Linkage</t>
    </r>
  </si>
  <si>
    <r>
      <t>min(</t>
    </r>
    <r>
      <rPr>
        <sz val="14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Euclidean)data selainnya =  max ((</t>
    </r>
    <r>
      <rPr>
        <sz val="14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>(x)</t>
    </r>
    <r>
      <rPr>
        <sz val="11"/>
        <color theme="1"/>
        <rFont val="Calibri"/>
        <family val="2"/>
        <scheme val="minor"/>
      </rPr>
      <t>Euclidean.data selainnya), (</t>
    </r>
    <r>
      <rPr>
        <sz val="14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(y)Euclidean.data selainnya))</t>
    </r>
  </si>
  <si>
    <t>Jadi :</t>
  </si>
  <si>
    <r>
      <t xml:space="preserve">dalam hal ini </t>
    </r>
    <r>
      <rPr>
        <sz val="14"/>
        <color theme="1"/>
        <rFont val="Calibri"/>
        <family val="2"/>
        <scheme val="minor"/>
      </rPr>
      <t>D(</t>
    </r>
    <r>
      <rPr>
        <sz val="11"/>
        <color theme="1"/>
        <rFont val="Calibri"/>
        <family val="2"/>
        <scheme val="minor"/>
      </rPr>
      <t>Euclidean)</t>
    </r>
    <r>
      <rPr>
        <sz val="12"/>
        <color theme="1"/>
        <rFont val="Calibri"/>
        <family val="2"/>
        <scheme val="minor"/>
      </rPr>
      <t xml:space="preserve"> = </t>
    </r>
    <r>
      <rPr>
        <sz val="14"/>
        <color theme="1"/>
        <rFont val="Calibri"/>
        <family val="2"/>
        <scheme val="minor"/>
      </rPr>
      <t>D(</t>
    </r>
    <r>
      <rPr>
        <sz val="11"/>
        <color theme="1"/>
        <rFont val="Calibri"/>
        <family val="2"/>
        <scheme val="minor"/>
      </rPr>
      <t>13)</t>
    </r>
  </si>
  <si>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(13)2 </t>
    </r>
    <r>
      <rPr>
        <sz val="11"/>
        <color theme="1"/>
        <rFont val="Calibri"/>
        <family val="2"/>
        <scheme val="minor"/>
      </rPr>
      <t>= max(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(12)</t>
    </r>
    <r>
      <rPr>
        <sz val="11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(32)</t>
    </r>
    <r>
      <rPr>
        <sz val="11"/>
        <color theme="1"/>
        <rFont val="Calibri"/>
        <family val="2"/>
        <scheme val="minor"/>
      </rPr>
      <t>) = max (3 , 3.16) = 3.16</t>
    </r>
  </si>
  <si>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(13)4 </t>
    </r>
    <r>
      <rPr>
        <sz val="11"/>
        <color theme="1"/>
        <rFont val="Calibri"/>
        <family val="2"/>
        <scheme val="minor"/>
      </rPr>
      <t>= max(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(14)</t>
    </r>
    <r>
      <rPr>
        <sz val="11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(34)</t>
    </r>
    <r>
      <rPr>
        <sz val="11"/>
        <color theme="1"/>
        <rFont val="Calibri"/>
        <family val="2"/>
        <scheme val="minor"/>
      </rPr>
      <t>) = max (3.61 , 2.83) = 3.61</t>
    </r>
  </si>
  <si>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(13)5 </t>
    </r>
    <r>
      <rPr>
        <sz val="11"/>
        <color theme="1"/>
        <rFont val="Calibri"/>
        <family val="2"/>
        <scheme val="minor"/>
      </rPr>
      <t>= max(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(15)</t>
    </r>
    <r>
      <rPr>
        <sz val="11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(35)</t>
    </r>
    <r>
      <rPr>
        <sz val="11"/>
        <color theme="1"/>
        <rFont val="Calibri"/>
        <family val="2"/>
        <scheme val="minor"/>
      </rPr>
      <t>) = max (5 , 4.47) = 5</t>
    </r>
  </si>
  <si>
    <t xml:space="preserve">5. Dengan menghapus baris-baris dan kolom-kolom matrik jarak </t>
  </si>
  <si>
    <t xml:space="preserve">     yang bersesuaian dengan kelompok 1 dan 3 serta menambahkan baris dan kolom untuk kelompok (13).</t>
  </si>
  <si>
    <r>
      <rPr>
        <b/>
        <sz val="11"/>
        <color theme="1"/>
        <rFont val="Calibri"/>
        <family val="2"/>
        <scheme val="minor"/>
      </rPr>
      <t xml:space="preserve">4. Masuk ke Algoritma </t>
    </r>
    <r>
      <rPr>
        <b/>
        <i/>
        <sz val="11"/>
        <color theme="1"/>
        <rFont val="Calibri"/>
        <family val="2"/>
        <scheme val="minor"/>
      </rPr>
      <t>Complete Linkage</t>
    </r>
  </si>
  <si>
    <r>
      <t xml:space="preserve">3. Pertama kita cari Jarak </t>
    </r>
    <r>
      <rPr>
        <b/>
        <i/>
        <sz val="11"/>
        <color theme="1"/>
        <rFont val="Calibri"/>
        <family val="2"/>
        <scheme val="minor"/>
      </rPr>
      <t xml:space="preserve">terkecil </t>
    </r>
    <r>
      <rPr>
        <b/>
        <sz val="11"/>
        <color theme="1"/>
        <rFont val="Calibri"/>
        <family val="2"/>
        <scheme val="minor"/>
      </rPr>
      <t>dari tabel jarak diatas</t>
    </r>
  </si>
  <si>
    <r>
      <t>D</t>
    </r>
    <r>
      <rPr>
        <sz val="9"/>
        <color theme="1"/>
        <rFont val="Calibri"/>
        <family val="2"/>
        <scheme val="minor"/>
      </rPr>
      <t>(13)</t>
    </r>
  </si>
  <si>
    <r>
      <t>D</t>
    </r>
    <r>
      <rPr>
        <sz val="8"/>
        <color theme="1"/>
        <rFont val="Calibri"/>
        <family val="2"/>
        <scheme val="minor"/>
      </rPr>
      <t>(13)</t>
    </r>
  </si>
  <si>
    <t xml:space="preserve">6. Ulangi Langkah 3 sampai 5 hingga menyisakan kelompok tunggal </t>
  </si>
  <si>
    <t>CONTOH DATA DUMMY</t>
  </si>
  <si>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(45)13 </t>
    </r>
    <r>
      <rPr>
        <sz val="11"/>
        <color theme="1"/>
        <rFont val="Calibri"/>
        <family val="2"/>
        <scheme val="minor"/>
      </rPr>
      <t>= max(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(41)</t>
    </r>
    <r>
      <rPr>
        <sz val="11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(43),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(51),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(53)</t>
    </r>
    <r>
      <rPr>
        <sz val="11"/>
        <color theme="1"/>
        <rFont val="Calibri"/>
        <family val="2"/>
        <scheme val="minor"/>
      </rPr>
      <t>) = max (3.61, 2.83, 5, 4.47) = 5</t>
    </r>
  </si>
  <si>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(45)2 </t>
    </r>
    <r>
      <rPr>
        <sz val="11"/>
        <color theme="1"/>
        <rFont val="Calibri"/>
        <family val="2"/>
        <scheme val="minor"/>
      </rPr>
      <t>= max(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(42)</t>
    </r>
    <r>
      <rPr>
        <sz val="11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(52)</t>
    </r>
    <r>
      <rPr>
        <sz val="11"/>
        <color theme="1"/>
        <rFont val="Calibri"/>
        <family val="2"/>
        <scheme val="minor"/>
      </rPr>
      <t>) = max (3.16 , 3.16) = 3.16</t>
    </r>
  </si>
  <si>
    <r>
      <t>D</t>
    </r>
    <r>
      <rPr>
        <sz val="8"/>
        <color theme="1"/>
        <rFont val="Calibri"/>
        <family val="2"/>
        <scheme val="minor"/>
      </rPr>
      <t>(45)</t>
    </r>
  </si>
  <si>
    <r>
      <t>min</t>
    </r>
    <r>
      <rPr>
        <sz val="14"/>
        <color theme="1"/>
        <rFont val="Calibri"/>
        <family val="2"/>
        <scheme val="minor"/>
      </rPr>
      <t xml:space="preserve"> D(</t>
    </r>
    <r>
      <rPr>
        <sz val="11"/>
        <color theme="1"/>
        <rFont val="Calibri"/>
        <family val="2"/>
        <scheme val="minor"/>
      </rPr>
      <t>Euclidean)</t>
    </r>
    <r>
      <rPr>
        <sz val="12"/>
        <color theme="1"/>
        <rFont val="Calibri"/>
        <family val="2"/>
        <scheme val="minor"/>
      </rPr>
      <t xml:space="preserve"> = </t>
    </r>
    <r>
      <rPr>
        <sz val="14"/>
        <color theme="1"/>
        <rFont val="Calibri"/>
        <family val="2"/>
        <scheme val="minor"/>
      </rPr>
      <t>D(45</t>
    </r>
    <r>
      <rPr>
        <sz val="11"/>
        <color theme="1"/>
        <rFont val="Calibri"/>
        <family val="2"/>
        <scheme val="minor"/>
      </rPr>
      <t>) = 2</t>
    </r>
  </si>
  <si>
    <r>
      <t>min</t>
    </r>
    <r>
      <rPr>
        <sz val="14"/>
        <color theme="1"/>
        <rFont val="Calibri"/>
        <family val="2"/>
        <scheme val="minor"/>
      </rPr>
      <t xml:space="preserve"> D(</t>
    </r>
    <r>
      <rPr>
        <sz val="11"/>
        <color theme="1"/>
        <rFont val="Calibri"/>
        <family val="2"/>
        <scheme val="minor"/>
      </rPr>
      <t>Euclidean)</t>
    </r>
    <r>
      <rPr>
        <sz val="12"/>
        <color theme="1"/>
        <rFont val="Calibri"/>
        <family val="2"/>
        <scheme val="minor"/>
      </rPr>
      <t xml:space="preserve"> = </t>
    </r>
    <r>
      <rPr>
        <sz val="14"/>
        <color theme="1"/>
        <rFont val="Calibri"/>
        <family val="2"/>
        <scheme val="minor"/>
      </rPr>
      <t>D(</t>
    </r>
    <r>
      <rPr>
        <sz val="11"/>
        <color theme="1"/>
        <rFont val="Calibri"/>
        <family val="2"/>
        <scheme val="minor"/>
      </rPr>
      <t>(45)</t>
    </r>
    <r>
      <rPr>
        <sz val="9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 = 3.16</t>
    </r>
  </si>
  <si>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(452)13 </t>
    </r>
    <r>
      <rPr>
        <sz val="11"/>
        <color theme="1"/>
        <rFont val="Calibri"/>
        <family val="2"/>
        <scheme val="minor"/>
      </rPr>
      <t>= max(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(41)</t>
    </r>
    <r>
      <rPr>
        <sz val="11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(43),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(51),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(53),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 xml:space="preserve">(21), </t>
    </r>
    <r>
      <rPr>
        <sz val="12"/>
        <color theme="1"/>
        <rFont val="Calibri"/>
        <family val="2"/>
        <scheme val="minor"/>
      </rPr>
      <t>D</t>
    </r>
    <r>
      <rPr>
        <sz val="9"/>
        <color theme="1"/>
        <rFont val="Calibri"/>
        <family val="2"/>
        <scheme val="minor"/>
      </rPr>
      <t>(23)</t>
    </r>
    <r>
      <rPr>
        <sz val="11"/>
        <color theme="1"/>
        <rFont val="Calibri"/>
        <family val="2"/>
        <scheme val="minor"/>
      </rPr>
      <t>) = max (3.61, 2.83, 5, 4.47, 3, 3.16 ) = 5</t>
    </r>
  </si>
  <si>
    <r>
      <t>D</t>
    </r>
    <r>
      <rPr>
        <sz val="8"/>
        <color theme="1"/>
        <rFont val="Calibri"/>
        <family val="2"/>
        <scheme val="minor"/>
      </rPr>
      <t>(452)</t>
    </r>
  </si>
  <si>
    <t>Jadi kelompok (452) dan (13) digabung untuk menjadi kelompok tunggal dari lima data, yaitu kelompok (13452) dengan jarak terdekat 5.</t>
  </si>
  <si>
    <t>7. Buat Tabel Per Kelompok Hasil Penggabungan</t>
  </si>
  <si>
    <t>Algoritma complete linkage merupakan algoritma yang menganggap satu data sebagai kluster</t>
  </si>
  <si>
    <t xml:space="preserve">Contoh diatas itu menggunakan data yang berjumlah 5, artinya di tahap awal ada 5 kluster </t>
  </si>
  <si>
    <t>5 kluster = 1,2,3,4,5</t>
  </si>
  <si>
    <t>4 kluster = (1,3),2,4,5</t>
  </si>
  <si>
    <t>3 Kluster =(1,3),2,(4,5)</t>
  </si>
  <si>
    <t>Pada tahap ketiga, data (4,5) dan data ke 2 bergabung menjadi data (4,5,2) sehingga data berjumlah 2 kluster</t>
  </si>
  <si>
    <t>Pada tahap kedua, data ke 4 dan data ke 5 bergabung menjadi data (4,5) sehingga data berjumlah 3 kluster</t>
  </si>
  <si>
    <t>Pada tahap pertama, data ke 1 dan data ke 3 bergabung menjadi data (1,3) sehingga data berjumlah 4 kluster</t>
  </si>
  <si>
    <t>2 Kluster = (1,3),(2,4,5)</t>
  </si>
  <si>
    <t>Pada tahap keempat, data (2,4,5) dan data (1,3) bergabung menjadi data (1,2,3,4,5) sehingga data berjumlah 1 kluster</t>
  </si>
  <si>
    <t>1 Kluster = (1,2,3,4,5)</t>
  </si>
  <si>
    <t>Algoritma berakhir ketika semua data bergabung dalam satu kluster, atau menjadi 1 kluster</t>
  </si>
  <si>
    <t xml:space="preserve">SELANJUTNYA DI SHEET SELANJUTNYA, AKAN DISIMULASIKAN BAGAIMANA MENENTUKAN KLUSTER TERBAIK </t>
  </si>
  <si>
    <t>DATA AWAL</t>
  </si>
  <si>
    <t>Langkah Pertama</t>
  </si>
  <si>
    <t>Data ke 1 dan ke 3 bergabung, maka tabel nya menjadi</t>
  </si>
  <si>
    <t xml:space="preserve">dan </t>
  </si>
  <si>
    <t>Langkah Kedua</t>
  </si>
  <si>
    <t>Data ke 4 dan ke 5 bergabung, maka tabel nya menjadi</t>
  </si>
  <si>
    <t>(JUMLAH DATA = JUMLAH KLUSTER)</t>
  </si>
  <si>
    <t>Kluster</t>
  </si>
  <si>
    <t>Langkah Ketiga</t>
  </si>
  <si>
    <t>Data (4,5) dan ke 2 bergabung, maka tabel nya menjadi</t>
  </si>
  <si>
    <t>Langkah Keempat</t>
  </si>
  <si>
    <t>Data (2,4,5) dan ke (1,3) bergabung, maka tabel nya menjadi</t>
  </si>
  <si>
    <t>Untuk 5 Kluster</t>
  </si>
  <si>
    <t>Rata-rata</t>
  </si>
  <si>
    <t>Mean Corrected X</t>
  </si>
  <si>
    <t>Mean Corrected 1</t>
  </si>
  <si>
    <t>Mean Corrected 3</t>
  </si>
  <si>
    <t>Mean Corrected Y</t>
  </si>
  <si>
    <t>Jumlah</t>
  </si>
  <si>
    <t>Untuk 4 Kluster</t>
  </si>
  <si>
    <t>Jumlah Mean Corrected</t>
  </si>
  <si>
    <t>Rata-Rata X</t>
  </si>
  <si>
    <t>Rata-Rata Y</t>
  </si>
  <si>
    <t>Mean Corrected 2</t>
  </si>
  <si>
    <t>Rata-Rata</t>
  </si>
  <si>
    <t xml:space="preserve">Mean Corrected </t>
  </si>
  <si>
    <t>Untuk 3 Kluster</t>
  </si>
  <si>
    <t>Untuk 2 Kluster</t>
  </si>
  <si>
    <t>Untuk 1 Kluster</t>
  </si>
  <si>
    <t>Mean Corrected 4</t>
  </si>
  <si>
    <t>Mean Corrected 5</t>
  </si>
  <si>
    <t>UNTUK 5 KLUSTER</t>
  </si>
  <si>
    <t>JUMLAH MEAN CORRECTED</t>
  </si>
  <si>
    <t xml:space="preserve">JUMLAH  </t>
  </si>
  <si>
    <t>RMSSTD</t>
  </si>
  <si>
    <t>TOTAL MEAN CORRECTED</t>
  </si>
  <si>
    <t>R-SQUARED</t>
  </si>
  <si>
    <t>UNTUK 4 KLUSTER</t>
  </si>
  <si>
    <t>UNTUK 3 KLUSTER</t>
  </si>
  <si>
    <t>UNTUK 2 KLUSTER</t>
  </si>
  <si>
    <t>UNTUK 1 KLUSTER</t>
  </si>
  <si>
    <t>JUMLAH KLUSTER</t>
  </si>
  <si>
    <t>TERJADI PERPOTONGAN DI JUMLAH KLUSTER 3, MAKA JUMLAH KLUSTER TERBAIK ADALAH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</si>
</sst>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0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1" fillId="0" borderId="0" xfId="0" applyFont="1" applyAlignment="1"/>
    <xf numFmtId="0" fontId="0" fillId="0" borderId="10" xfId="0" applyBorder="1" applyAlignment="1"/>
    <xf numFmtId="2" fontId="0" fillId="0" borderId="6" xfId="0" applyNumberFormat="1" applyBorder="1" applyAlignment="1"/>
    <xf numFmtId="0" fontId="0" fillId="0" borderId="11" xfId="0" applyBorder="1" applyAlignment="1"/>
    <xf numFmtId="2" fontId="0" fillId="0" borderId="9" xfId="0" applyNumberFormat="1" applyBorder="1" applyAlignment="1"/>
    <xf numFmtId="0" fontId="0" fillId="2" borderId="4" xfId="0" applyFill="1" applyBorder="1" applyAlignment="1"/>
    <xf numFmtId="0" fontId="0" fillId="2" borderId="24" xfId="0" applyFill="1" applyBorder="1" applyAlignment="1"/>
    <xf numFmtId="0" fontId="0" fillId="0" borderId="21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2" borderId="25" xfId="0" applyFill="1" applyBorder="1" applyAlignment="1"/>
    <xf numFmtId="0" fontId="0" fillId="0" borderId="22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2" borderId="26" xfId="0" applyFill="1" applyBorder="1" applyAlignment="1"/>
    <xf numFmtId="0" fontId="0" fillId="0" borderId="2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0" xfId="0" applyFont="1" applyAlignment="1"/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0" borderId="0" xfId="0" applyFont="1" applyAlignment="1"/>
    <xf numFmtId="0" fontId="0" fillId="2" borderId="25" xfId="0" applyFill="1" applyBorder="1" applyAlignment="1">
      <alignment horizontal="right"/>
    </xf>
    <xf numFmtId="0" fontId="0" fillId="0" borderId="22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3" fillId="3" borderId="29" xfId="0" applyFont="1" applyFill="1" applyBorder="1"/>
    <xf numFmtId="0" fontId="0" fillId="3" borderId="30" xfId="0" applyFill="1" applyBorder="1"/>
    <xf numFmtId="0" fontId="0" fillId="3" borderId="28" xfId="0" applyFill="1" applyBorder="1"/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/>
    <xf numFmtId="0" fontId="0" fillId="3" borderId="6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Border="1" applyAlignment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3" fillId="3" borderId="29" xfId="0" applyFont="1" applyFill="1" applyBorder="1" applyAlignment="1">
      <alignment horizontal="center" vertical="center"/>
    </xf>
    <xf numFmtId="0" fontId="3" fillId="4" borderId="29" xfId="0" applyFont="1" applyFill="1" applyBorder="1"/>
    <xf numFmtId="0" fontId="0" fillId="4" borderId="30" xfId="0" applyFill="1" applyBorder="1"/>
    <xf numFmtId="0" fontId="0" fillId="4" borderId="28" xfId="0" applyFill="1" applyBorder="1"/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/>
    <xf numFmtId="0" fontId="0" fillId="4" borderId="0" xfId="0" applyFill="1" applyBorder="1"/>
    <xf numFmtId="0" fontId="0" fillId="4" borderId="0" xfId="0" applyFill="1" applyBorder="1" applyAlignment="1"/>
    <xf numFmtId="0" fontId="0" fillId="4" borderId="6" xfId="0" applyFill="1" applyBorder="1" applyAlignment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7" xfId="0" applyFill="1" applyBorder="1"/>
    <xf numFmtId="0" fontId="0" fillId="4" borderId="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3" xfId="0" applyFill="1" applyBorder="1"/>
    <xf numFmtId="0" fontId="0" fillId="0" borderId="6" xfId="0" applyBorder="1"/>
    <xf numFmtId="0" fontId="0" fillId="0" borderId="9" xfId="0" applyBorder="1"/>
    <xf numFmtId="0" fontId="0" fillId="2" borderId="2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'Menghitung J.Kluster Terbaik'!$E$17</c:f>
              <c:strCache>
                <c:ptCount val="1"/>
                <c:pt idx="0">
                  <c:v>RMSSTD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'Menghitung J.Kluster Terbaik'!$E$18:$E$22</c:f>
              <c:numCache>
                <c:formatCode>General</c:formatCode>
                <c:ptCount val="5"/>
                <c:pt idx="0">
                  <c:v>1.6583123951776999</c:v>
                </c:pt>
                <c:pt idx="1">
                  <c:v>1.1902380714238083</c:v>
                </c:pt>
                <c:pt idx="2">
                  <c:v>0.79056941504209488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D2-4ADC-BBDA-938B6BC2897D}"/>
            </c:ext>
          </c:extLst>
        </c:ser>
        <c:ser>
          <c:idx val="1"/>
          <c:order val="1"/>
          <c:tx>
            <c:strRef>
              <c:f>'Menghitung J.Kluster Terbaik'!$F$17</c:f>
              <c:strCache>
                <c:ptCount val="1"/>
                <c:pt idx="0">
                  <c:v>R-SQUARED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'Menghitung J.Kluster Terbaik'!$F$18:$F$22</c:f>
              <c:numCache>
                <c:formatCode>General</c:formatCode>
                <c:ptCount val="5"/>
                <c:pt idx="0">
                  <c:v>0</c:v>
                </c:pt>
                <c:pt idx="1">
                  <c:v>0.61363636363636365</c:v>
                </c:pt>
                <c:pt idx="2">
                  <c:v>0.88636363636363635</c:v>
                </c:pt>
                <c:pt idx="3">
                  <c:v>0.97727272727272729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2-4ADC-BBDA-938B6BC28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3074288"/>
        <c:axId val="-1609064288"/>
      </c:lineChart>
      <c:catAx>
        <c:axId val="-1373074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609064288"/>
        <c:crosses val="autoZero"/>
        <c:auto val="1"/>
        <c:lblAlgn val="ctr"/>
        <c:lblOffset val="100"/>
        <c:noMultiLvlLbl val="0"/>
      </c:catAx>
      <c:valAx>
        <c:axId val="-160906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137307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10</xdr:row>
      <xdr:rowOff>47624</xdr:rowOff>
    </xdr:from>
    <xdr:to>
      <xdr:col>0</xdr:col>
      <xdr:colOff>2114550</xdr:colOff>
      <xdr:row>12</xdr:row>
      <xdr:rowOff>8333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829" t="49094" r="39670" b="44525"/>
        <a:stretch/>
      </xdr:blipFill>
      <xdr:spPr>
        <a:xfrm>
          <a:off x="161925" y="1971674"/>
          <a:ext cx="1952625" cy="3417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109537</xdr:rowOff>
    </xdr:from>
    <xdr:to>
      <xdr:col>14</xdr:col>
      <xdr:colOff>123825</xdr:colOff>
      <xdr:row>14</xdr:row>
      <xdr:rowOff>157162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82" workbookViewId="0">
      <selection activeCell="B2" sqref="B2:D7"/>
    </sheetView>
  </sheetViews>
  <sheetFormatPr defaultRowHeight="15" x14ac:dyDescent="0.25"/>
  <cols>
    <col min="1" max="1" width="36.140625" style="27" bestFit="1" customWidth="1"/>
    <col min="2" max="2" width="12" style="27" customWidth="1"/>
    <col min="3" max="3" width="7.42578125" style="27" customWidth="1"/>
    <col min="4" max="4" width="7.5703125" style="27" customWidth="1"/>
    <col min="5" max="5" width="5" style="27" bestFit="1" customWidth="1"/>
    <col min="6" max="6" width="13" style="27" customWidth="1"/>
    <col min="7" max="9" width="9.140625" style="27"/>
    <col min="10" max="10" width="11.7109375" style="27" customWidth="1"/>
    <col min="11" max="16384" width="9.140625" style="27"/>
  </cols>
  <sheetData>
    <row r="1" spans="1:4" ht="15.75" thickBot="1" x14ac:dyDescent="0.3"/>
    <row r="2" spans="1:4" ht="16.5" thickBot="1" x14ac:dyDescent="0.3">
      <c r="A2" s="51" t="s">
        <v>37</v>
      </c>
      <c r="B2" s="1" t="s">
        <v>0</v>
      </c>
      <c r="C2" s="2" t="s">
        <v>2</v>
      </c>
      <c r="D2" s="5" t="s">
        <v>3</v>
      </c>
    </row>
    <row r="3" spans="1:4" x14ac:dyDescent="0.25">
      <c r="B3" s="3">
        <v>1</v>
      </c>
      <c r="C3" s="4">
        <v>1</v>
      </c>
      <c r="D3" s="6">
        <v>1</v>
      </c>
    </row>
    <row r="4" spans="1:4" x14ac:dyDescent="0.25">
      <c r="B4" s="3">
        <f>B3+1</f>
        <v>2</v>
      </c>
      <c r="C4" s="4">
        <v>4</v>
      </c>
      <c r="D4" s="6">
        <v>1</v>
      </c>
    </row>
    <row r="5" spans="1:4" x14ac:dyDescent="0.25">
      <c r="B5" s="3">
        <f t="shared" ref="B5:B7" si="0">B4+1</f>
        <v>3</v>
      </c>
      <c r="C5" s="4">
        <v>1</v>
      </c>
      <c r="D5" s="6">
        <v>2</v>
      </c>
    </row>
    <row r="6" spans="1:4" x14ac:dyDescent="0.25">
      <c r="B6" s="3">
        <f t="shared" si="0"/>
        <v>4</v>
      </c>
      <c r="C6" s="4">
        <v>3</v>
      </c>
      <c r="D6" s="6">
        <v>4</v>
      </c>
    </row>
    <row r="7" spans="1:4" ht="15.75" thickBot="1" x14ac:dyDescent="0.3">
      <c r="B7" s="7">
        <f t="shared" si="0"/>
        <v>5</v>
      </c>
      <c r="C7" s="8">
        <v>5</v>
      </c>
      <c r="D7" s="9">
        <v>4</v>
      </c>
    </row>
    <row r="8" spans="1:4" ht="18.75" x14ac:dyDescent="0.3">
      <c r="A8" s="28" t="s">
        <v>1</v>
      </c>
    </row>
    <row r="9" spans="1:4" x14ac:dyDescent="0.25">
      <c r="A9" s="29" t="s">
        <v>4</v>
      </c>
    </row>
    <row r="10" spans="1:4" x14ac:dyDescent="0.25">
      <c r="A10" s="29" t="s">
        <v>5</v>
      </c>
    </row>
    <row r="13" spans="1:4" ht="15.75" thickBot="1" x14ac:dyDescent="0.3"/>
    <row r="14" spans="1:4" ht="15.75" thickBot="1" x14ac:dyDescent="0.3">
      <c r="A14" s="11" t="s">
        <v>17</v>
      </c>
      <c r="B14" s="10" t="s">
        <v>16</v>
      </c>
    </row>
    <row r="15" spans="1:4" x14ac:dyDescent="0.25">
      <c r="A15" s="30" t="s">
        <v>6</v>
      </c>
      <c r="B15" s="31">
        <f>SQRT((($C$3-C4)^2)+(($D$3-D4)^2))</f>
        <v>3</v>
      </c>
    </row>
    <row r="16" spans="1:4" x14ac:dyDescent="0.25">
      <c r="A16" s="30" t="s">
        <v>7</v>
      </c>
      <c r="B16" s="31">
        <f>SQRT((($C$3-C5)^2)+(($D$3-D5)^2))</f>
        <v>1</v>
      </c>
    </row>
    <row r="17" spans="1:6" x14ac:dyDescent="0.25">
      <c r="A17" s="30" t="s">
        <v>8</v>
      </c>
      <c r="B17" s="31">
        <f>SQRT((($C$3-C6)^2)+(($D$3-D6)^2))</f>
        <v>3.6055512754639891</v>
      </c>
    </row>
    <row r="18" spans="1:6" x14ac:dyDescent="0.25">
      <c r="A18" s="30" t="s">
        <v>9</v>
      </c>
      <c r="B18" s="31">
        <f>SQRT((($C$3-C7)^2)+(($D$3-D7)^2))</f>
        <v>5</v>
      </c>
    </row>
    <row r="19" spans="1:6" x14ac:dyDescent="0.25">
      <c r="A19" s="30" t="s">
        <v>10</v>
      </c>
      <c r="B19" s="31">
        <f>SQRT((($C$4-C5)^2)+(($D$4-D5)^2))</f>
        <v>3.1622776601683795</v>
      </c>
    </row>
    <row r="20" spans="1:6" x14ac:dyDescent="0.25">
      <c r="A20" s="30" t="s">
        <v>11</v>
      </c>
      <c r="B20" s="31">
        <f>SQRT((($C$4-C6)^2)+(($D$4-D6)^2))</f>
        <v>3.1622776601683795</v>
      </c>
    </row>
    <row r="21" spans="1:6" x14ac:dyDescent="0.25">
      <c r="A21" s="30" t="s">
        <v>12</v>
      </c>
      <c r="B21" s="31">
        <f>SQRT((($C$4-C7)^2)+(($D$4-D7)^2))</f>
        <v>3.1622776601683795</v>
      </c>
    </row>
    <row r="22" spans="1:6" x14ac:dyDescent="0.25">
      <c r="A22" s="30" t="s">
        <v>13</v>
      </c>
      <c r="B22" s="31">
        <f>SQRT((($C$5-C6)^2)+(($D$5-D6)^2))</f>
        <v>2.8284271247461903</v>
      </c>
    </row>
    <row r="23" spans="1:6" x14ac:dyDescent="0.25">
      <c r="A23" s="30" t="s">
        <v>14</v>
      </c>
      <c r="B23" s="31">
        <f>SQRT((($C$5-C7)^2)+(($D$5-D7)^2))</f>
        <v>4.4721359549995796</v>
      </c>
    </row>
    <row r="24" spans="1:6" ht="15.75" thickBot="1" x14ac:dyDescent="0.3">
      <c r="A24" s="32" t="s">
        <v>15</v>
      </c>
      <c r="B24" s="33">
        <f>SQRT((($C$6-C7)^2)+(($D$6-D7)^2))</f>
        <v>2</v>
      </c>
    </row>
    <row r="27" spans="1:6" x14ac:dyDescent="0.25">
      <c r="A27" s="29" t="s">
        <v>19</v>
      </c>
    </row>
    <row r="28" spans="1:6" ht="15.75" thickBot="1" x14ac:dyDescent="0.3"/>
    <row r="29" spans="1:6" ht="21.75" thickBot="1" x14ac:dyDescent="0.4">
      <c r="A29" s="34" t="s">
        <v>18</v>
      </c>
      <c r="B29" s="12">
        <v>1</v>
      </c>
      <c r="C29" s="13">
        <v>2</v>
      </c>
      <c r="D29" s="13">
        <v>3</v>
      </c>
      <c r="E29" s="13">
        <v>4</v>
      </c>
      <c r="F29" s="14">
        <v>5</v>
      </c>
    </row>
    <row r="30" spans="1:6" x14ac:dyDescent="0.25">
      <c r="A30" s="35">
        <v>1</v>
      </c>
      <c r="B30" s="36">
        <v>0</v>
      </c>
      <c r="C30" s="37">
        <v>3</v>
      </c>
      <c r="D30" s="37">
        <v>1</v>
      </c>
      <c r="E30" s="37">
        <v>3.61</v>
      </c>
      <c r="F30" s="38">
        <v>5</v>
      </c>
    </row>
    <row r="31" spans="1:6" x14ac:dyDescent="0.25">
      <c r="A31" s="39">
        <v>2</v>
      </c>
      <c r="B31" s="40">
        <v>3</v>
      </c>
      <c r="C31" s="41">
        <v>0</v>
      </c>
      <c r="D31" s="41">
        <v>3.16</v>
      </c>
      <c r="E31" s="41">
        <v>3.16</v>
      </c>
      <c r="F31" s="42">
        <v>3.16</v>
      </c>
    </row>
    <row r="32" spans="1:6" x14ac:dyDescent="0.25">
      <c r="A32" s="39">
        <v>3</v>
      </c>
      <c r="B32" s="40">
        <v>1</v>
      </c>
      <c r="C32" s="41">
        <v>3.16</v>
      </c>
      <c r="D32" s="41">
        <v>0</v>
      </c>
      <c r="E32" s="41">
        <v>2.83</v>
      </c>
      <c r="F32" s="42">
        <v>4.47</v>
      </c>
    </row>
    <row r="33" spans="1:6" x14ac:dyDescent="0.25">
      <c r="A33" s="39">
        <v>4</v>
      </c>
      <c r="B33" s="40">
        <v>3.61</v>
      </c>
      <c r="C33" s="41">
        <v>3.16</v>
      </c>
      <c r="D33" s="41">
        <v>2.83</v>
      </c>
      <c r="E33" s="41">
        <v>0</v>
      </c>
      <c r="F33" s="42">
        <v>2</v>
      </c>
    </row>
    <row r="34" spans="1:6" ht="15.75" thickBot="1" x14ac:dyDescent="0.3">
      <c r="A34" s="43">
        <v>5</v>
      </c>
      <c r="B34" s="44">
        <v>5</v>
      </c>
      <c r="C34" s="45">
        <v>3.16</v>
      </c>
      <c r="D34" s="45">
        <v>4.47</v>
      </c>
      <c r="E34" s="45">
        <v>2</v>
      </c>
      <c r="F34" s="46">
        <v>0</v>
      </c>
    </row>
    <row r="36" spans="1:6" x14ac:dyDescent="0.25">
      <c r="A36" s="29" t="s">
        <v>33</v>
      </c>
      <c r="B36" s="29"/>
    </row>
    <row r="37" spans="1:6" ht="18.75" x14ac:dyDescent="0.3">
      <c r="A37" s="27" t="s">
        <v>20</v>
      </c>
    </row>
    <row r="38" spans="1:6" x14ac:dyDescent="0.25">
      <c r="A38" s="27" t="s">
        <v>21</v>
      </c>
    </row>
    <row r="40" spans="1:6" x14ac:dyDescent="0.25">
      <c r="A40" s="29" t="s">
        <v>32</v>
      </c>
    </row>
    <row r="41" spans="1:6" ht="18.75" x14ac:dyDescent="0.3">
      <c r="A41" s="27" t="s">
        <v>22</v>
      </c>
    </row>
    <row r="42" spans="1:6" x14ac:dyDescent="0.25">
      <c r="A42" s="27" t="s">
        <v>23</v>
      </c>
    </row>
    <row r="43" spans="1:6" ht="18.75" x14ac:dyDescent="0.3">
      <c r="A43" s="47" t="s">
        <v>24</v>
      </c>
    </row>
    <row r="44" spans="1:6" ht="18.75" x14ac:dyDescent="0.3">
      <c r="A44" s="47" t="s">
        <v>26</v>
      </c>
    </row>
    <row r="46" spans="1:6" x14ac:dyDescent="0.25">
      <c r="A46" s="47" t="s">
        <v>25</v>
      </c>
    </row>
    <row r="47" spans="1:6" ht="15.75" x14ac:dyDescent="0.25">
      <c r="A47" s="47" t="s">
        <v>27</v>
      </c>
    </row>
    <row r="48" spans="1:6" ht="15.75" x14ac:dyDescent="0.25">
      <c r="A48" s="47" t="s">
        <v>28</v>
      </c>
    </row>
    <row r="49" spans="1:5" ht="15.75" x14ac:dyDescent="0.25">
      <c r="A49" s="47" t="s">
        <v>29</v>
      </c>
    </row>
    <row r="51" spans="1:5" x14ac:dyDescent="0.25">
      <c r="A51" s="29" t="s">
        <v>30</v>
      </c>
    </row>
    <row r="52" spans="1:5" x14ac:dyDescent="0.25">
      <c r="A52" s="29" t="s">
        <v>31</v>
      </c>
    </row>
    <row r="53" spans="1:5" ht="15.75" thickBot="1" x14ac:dyDescent="0.3"/>
    <row r="54" spans="1:5" ht="21.75" thickBot="1" x14ac:dyDescent="0.4">
      <c r="A54" s="26" t="s">
        <v>18</v>
      </c>
      <c r="B54" s="48" t="s">
        <v>35</v>
      </c>
      <c r="C54" s="49">
        <v>2</v>
      </c>
      <c r="D54" s="49">
        <v>4</v>
      </c>
      <c r="E54" s="50">
        <v>5</v>
      </c>
    </row>
    <row r="55" spans="1:5" x14ac:dyDescent="0.25">
      <c r="A55" s="25" t="s">
        <v>35</v>
      </c>
      <c r="B55" s="15">
        <v>0</v>
      </c>
      <c r="C55" s="16">
        <v>3.16</v>
      </c>
      <c r="D55" s="17">
        <v>3.61</v>
      </c>
      <c r="E55" s="18">
        <v>5</v>
      </c>
    </row>
    <row r="56" spans="1:5" x14ac:dyDescent="0.25">
      <c r="A56" s="39">
        <v>2</v>
      </c>
      <c r="B56" s="19">
        <v>3.16</v>
      </c>
      <c r="C56" s="20">
        <v>0</v>
      </c>
      <c r="D56" s="20">
        <v>3.16</v>
      </c>
      <c r="E56" s="21">
        <v>3.16</v>
      </c>
    </row>
    <row r="57" spans="1:5" x14ac:dyDescent="0.25">
      <c r="A57" s="39">
        <v>4</v>
      </c>
      <c r="B57" s="19">
        <v>3.61</v>
      </c>
      <c r="C57" s="20">
        <v>3.16</v>
      </c>
      <c r="D57" s="20">
        <v>0</v>
      </c>
      <c r="E57" s="21">
        <v>2</v>
      </c>
    </row>
    <row r="58" spans="1:5" ht="15.75" thickBot="1" x14ac:dyDescent="0.3">
      <c r="A58" s="43">
        <v>5</v>
      </c>
      <c r="B58" s="22">
        <v>5</v>
      </c>
      <c r="C58" s="23">
        <v>3.16</v>
      </c>
      <c r="D58" s="23">
        <v>2</v>
      </c>
      <c r="E58" s="24">
        <v>0</v>
      </c>
    </row>
    <row r="60" spans="1:5" x14ac:dyDescent="0.25">
      <c r="A60" s="29" t="s">
        <v>36</v>
      </c>
    </row>
    <row r="62" spans="1:5" ht="18.75" x14ac:dyDescent="0.3">
      <c r="A62" s="47" t="s">
        <v>41</v>
      </c>
    </row>
    <row r="64" spans="1:5" x14ac:dyDescent="0.25">
      <c r="A64" s="47" t="s">
        <v>25</v>
      </c>
    </row>
    <row r="65" spans="1:4" ht="15.75" x14ac:dyDescent="0.25">
      <c r="A65" s="47" t="s">
        <v>38</v>
      </c>
    </row>
    <row r="66" spans="1:4" ht="15.75" x14ac:dyDescent="0.25">
      <c r="A66" s="47" t="s">
        <v>39</v>
      </c>
    </row>
    <row r="67" spans="1:4" ht="15.75" thickBot="1" x14ac:dyDescent="0.3">
      <c r="A67" s="47"/>
    </row>
    <row r="68" spans="1:4" ht="21.75" thickBot="1" x14ac:dyDescent="0.4">
      <c r="A68" s="26" t="s">
        <v>18</v>
      </c>
      <c r="B68" s="48" t="s">
        <v>40</v>
      </c>
      <c r="C68" s="49" t="s">
        <v>34</v>
      </c>
      <c r="D68" s="49">
        <v>2</v>
      </c>
    </row>
    <row r="69" spans="1:4" x14ac:dyDescent="0.25">
      <c r="A69" s="25" t="s">
        <v>40</v>
      </c>
      <c r="B69" s="15">
        <v>0</v>
      </c>
      <c r="C69" s="16">
        <v>5</v>
      </c>
      <c r="D69" s="17">
        <v>3.16</v>
      </c>
    </row>
    <row r="70" spans="1:4" x14ac:dyDescent="0.25">
      <c r="A70" s="52" t="s">
        <v>34</v>
      </c>
      <c r="B70" s="19">
        <v>5</v>
      </c>
      <c r="C70" s="20">
        <v>0</v>
      </c>
      <c r="D70" s="20">
        <v>3.16</v>
      </c>
    </row>
    <row r="71" spans="1:4" x14ac:dyDescent="0.25">
      <c r="A71" s="39">
        <v>2</v>
      </c>
      <c r="B71" s="53">
        <v>3.16</v>
      </c>
      <c r="C71" s="20">
        <v>3.16</v>
      </c>
      <c r="D71" s="20">
        <v>0</v>
      </c>
    </row>
    <row r="73" spans="1:4" ht="18.75" x14ac:dyDescent="0.3">
      <c r="A73" s="47" t="s">
        <v>42</v>
      </c>
    </row>
    <row r="75" spans="1:4" x14ac:dyDescent="0.25">
      <c r="A75" s="27" t="s">
        <v>25</v>
      </c>
    </row>
    <row r="76" spans="1:4" ht="15.75" x14ac:dyDescent="0.25">
      <c r="A76" s="47" t="s">
        <v>43</v>
      </c>
    </row>
    <row r="77" spans="1:4" ht="15.75" thickBot="1" x14ac:dyDescent="0.3"/>
    <row r="78" spans="1:4" ht="21.75" thickBot="1" x14ac:dyDescent="0.4">
      <c r="A78" s="26" t="s">
        <v>18</v>
      </c>
      <c r="B78" s="48" t="s">
        <v>44</v>
      </c>
      <c r="C78" s="49" t="s">
        <v>34</v>
      </c>
    </row>
    <row r="79" spans="1:4" x14ac:dyDescent="0.25">
      <c r="A79" s="25" t="s">
        <v>44</v>
      </c>
      <c r="B79" s="15">
        <v>0</v>
      </c>
      <c r="C79" s="16">
        <v>5</v>
      </c>
    </row>
    <row r="80" spans="1:4" x14ac:dyDescent="0.25">
      <c r="A80" s="52" t="s">
        <v>34</v>
      </c>
      <c r="B80" s="19">
        <v>5</v>
      </c>
      <c r="C80" s="20">
        <v>0</v>
      </c>
    </row>
    <row r="82" spans="1:1" x14ac:dyDescent="0.25">
      <c r="A82" t="s">
        <v>45</v>
      </c>
    </row>
    <row r="84" spans="1:1" x14ac:dyDescent="0.25">
      <c r="A84" s="29" t="s">
        <v>46</v>
      </c>
    </row>
    <row r="86" spans="1:1" x14ac:dyDescent="0.25">
      <c r="A86" s="27" t="s">
        <v>47</v>
      </c>
    </row>
    <row r="87" spans="1:1" x14ac:dyDescent="0.25">
      <c r="A87" s="27" t="s">
        <v>48</v>
      </c>
    </row>
    <row r="88" spans="1:1" x14ac:dyDescent="0.25">
      <c r="A88" s="27" t="s">
        <v>49</v>
      </c>
    </row>
    <row r="90" spans="1:1" x14ac:dyDescent="0.25">
      <c r="A90" s="27" t="s">
        <v>54</v>
      </c>
    </row>
    <row r="91" spans="1:1" x14ac:dyDescent="0.25">
      <c r="A91" s="27" t="s">
        <v>50</v>
      </c>
    </row>
    <row r="93" spans="1:1" x14ac:dyDescent="0.25">
      <c r="A93" s="27" t="s">
        <v>53</v>
      </c>
    </row>
    <row r="94" spans="1:1" x14ac:dyDescent="0.25">
      <c r="A94" s="27" t="s">
        <v>51</v>
      </c>
    </row>
    <row r="96" spans="1:1" x14ac:dyDescent="0.25">
      <c r="A96" s="27" t="s">
        <v>52</v>
      </c>
    </row>
    <row r="97" spans="1:1" x14ac:dyDescent="0.25">
      <c r="A97" s="27" t="s">
        <v>55</v>
      </c>
    </row>
    <row r="99" spans="1:1" x14ac:dyDescent="0.25">
      <c r="A99" s="27" t="s">
        <v>56</v>
      </c>
    </row>
    <row r="100" spans="1:1" x14ac:dyDescent="0.25">
      <c r="A100" s="27" t="s">
        <v>57</v>
      </c>
    </row>
    <row r="102" spans="1:1" x14ac:dyDescent="0.25">
      <c r="A102" s="27" t="s">
        <v>58</v>
      </c>
    </row>
    <row r="104" spans="1:1" ht="15.75" x14ac:dyDescent="0.25">
      <c r="A104" s="51" t="s">
        <v>59</v>
      </c>
    </row>
  </sheetData>
  <conditionalFormatting sqref="B3:B7">
    <cfRule type="duplicateValues" dxfId="73" priority="1"/>
    <cfRule type="duplicateValues" dxfId="72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" workbookViewId="0">
      <selection activeCell="D21" sqref="D21"/>
    </sheetView>
  </sheetViews>
  <sheetFormatPr defaultRowHeight="15" x14ac:dyDescent="0.25"/>
  <cols>
    <col min="3" max="3" width="9.140625" customWidth="1"/>
    <col min="4" max="5" width="13.140625" bestFit="1" customWidth="1"/>
    <col min="6" max="6" width="32.42578125" bestFit="1" customWidth="1"/>
  </cols>
  <sheetData>
    <row r="1" spans="1:9" ht="16.5" thickBot="1" x14ac:dyDescent="0.3">
      <c r="A1" s="11" t="s">
        <v>67</v>
      </c>
      <c r="B1" s="1" t="s">
        <v>0</v>
      </c>
      <c r="C1" s="2" t="s">
        <v>2</v>
      </c>
      <c r="D1" s="5" t="s">
        <v>3</v>
      </c>
      <c r="E1" s="55" t="s">
        <v>60</v>
      </c>
      <c r="F1" s="54" t="s">
        <v>66</v>
      </c>
    </row>
    <row r="2" spans="1:9" x14ac:dyDescent="0.25">
      <c r="A2" s="66">
        <v>1</v>
      </c>
      <c r="B2" s="3">
        <v>1</v>
      </c>
      <c r="C2" s="4">
        <v>1</v>
      </c>
      <c r="D2" s="6">
        <v>1</v>
      </c>
    </row>
    <row r="3" spans="1:9" x14ac:dyDescent="0.25">
      <c r="A3" s="66">
        <v>2</v>
      </c>
      <c r="B3" s="3">
        <f>B2+1</f>
        <v>2</v>
      </c>
      <c r="C3" s="4">
        <v>4</v>
      </c>
      <c r="D3" s="6">
        <v>1</v>
      </c>
    </row>
    <row r="4" spans="1:9" x14ac:dyDescent="0.25">
      <c r="A4" s="66">
        <v>3</v>
      </c>
      <c r="B4" s="3">
        <f>B3+1</f>
        <v>3</v>
      </c>
      <c r="C4" s="4">
        <v>1</v>
      </c>
      <c r="D4" s="6">
        <v>2</v>
      </c>
    </row>
    <row r="5" spans="1:9" x14ac:dyDescent="0.25">
      <c r="A5" s="66">
        <v>4</v>
      </c>
      <c r="B5" s="3">
        <f t="shared" ref="B5:B6" si="0">B4+1</f>
        <v>4</v>
      </c>
      <c r="C5" s="4">
        <v>3</v>
      </c>
      <c r="D5" s="6">
        <v>4</v>
      </c>
    </row>
    <row r="6" spans="1:9" ht="15.75" thickBot="1" x14ac:dyDescent="0.3">
      <c r="A6" s="67">
        <v>5</v>
      </c>
      <c r="B6" s="7">
        <f t="shared" si="0"/>
        <v>5</v>
      </c>
      <c r="C6" s="8">
        <v>5</v>
      </c>
      <c r="D6" s="9">
        <v>4</v>
      </c>
    </row>
    <row r="9" spans="1:9" x14ac:dyDescent="0.25">
      <c r="A9" t="s">
        <v>61</v>
      </c>
    </row>
    <row r="10" spans="1:9" x14ac:dyDescent="0.25">
      <c r="A10" t="s">
        <v>62</v>
      </c>
    </row>
    <row r="11" spans="1:9" ht="15.75" thickBot="1" x14ac:dyDescent="0.3"/>
    <row r="12" spans="1:9" ht="15.75" thickBot="1" x14ac:dyDescent="0.3">
      <c r="A12" s="62" t="s">
        <v>67</v>
      </c>
      <c r="B12" s="63" t="s">
        <v>0</v>
      </c>
      <c r="C12" s="64" t="s">
        <v>2</v>
      </c>
      <c r="D12" s="65" t="s">
        <v>3</v>
      </c>
      <c r="F12" s="57" t="s">
        <v>67</v>
      </c>
      <c r="G12" s="1" t="s">
        <v>0</v>
      </c>
      <c r="H12" s="2" t="s">
        <v>2</v>
      </c>
      <c r="I12" s="5" t="s">
        <v>3</v>
      </c>
    </row>
    <row r="13" spans="1:9" x14ac:dyDescent="0.25">
      <c r="A13" s="153">
        <v>1</v>
      </c>
      <c r="B13" s="3">
        <v>1</v>
      </c>
      <c r="C13" s="4">
        <v>1</v>
      </c>
      <c r="D13" s="6">
        <v>1</v>
      </c>
      <c r="E13" s="56" t="s">
        <v>63</v>
      </c>
      <c r="F13" s="59">
        <v>2</v>
      </c>
      <c r="G13" s="3">
        <v>2</v>
      </c>
      <c r="H13" s="4">
        <v>4</v>
      </c>
      <c r="I13" s="6">
        <v>1</v>
      </c>
    </row>
    <row r="14" spans="1:9" ht="15.75" thickBot="1" x14ac:dyDescent="0.3">
      <c r="A14" s="154"/>
      <c r="B14" s="7">
        <v>3</v>
      </c>
      <c r="C14" s="8">
        <v>1</v>
      </c>
      <c r="D14" s="9">
        <v>2</v>
      </c>
      <c r="F14" s="60">
        <v>3</v>
      </c>
      <c r="G14" s="3">
        <v>4</v>
      </c>
      <c r="H14" s="4">
        <v>3</v>
      </c>
      <c r="I14" s="6">
        <v>4</v>
      </c>
    </row>
    <row r="15" spans="1:9" ht="15.75" thickBot="1" x14ac:dyDescent="0.3">
      <c r="F15" s="61">
        <v>4</v>
      </c>
      <c r="G15" s="7">
        <f t="shared" ref="G15" si="1">G14+1</f>
        <v>5</v>
      </c>
      <c r="H15" s="8">
        <v>5</v>
      </c>
      <c r="I15" s="9">
        <v>4</v>
      </c>
    </row>
    <row r="17" spans="1:9" x14ac:dyDescent="0.25">
      <c r="A17" t="s">
        <v>64</v>
      </c>
    </row>
    <row r="18" spans="1:9" x14ac:dyDescent="0.25">
      <c r="A18" t="s">
        <v>65</v>
      </c>
    </row>
    <row r="19" spans="1:9" ht="15.75" thickBot="1" x14ac:dyDescent="0.3"/>
    <row r="20" spans="1:9" ht="15.75" thickBot="1" x14ac:dyDescent="0.3">
      <c r="A20" s="62" t="s">
        <v>67</v>
      </c>
      <c r="B20" s="63" t="s">
        <v>0</v>
      </c>
      <c r="C20" s="64" t="s">
        <v>2</v>
      </c>
      <c r="D20" s="65" t="s">
        <v>3</v>
      </c>
      <c r="F20" s="57" t="s">
        <v>67</v>
      </c>
      <c r="G20" s="1" t="s">
        <v>0</v>
      </c>
      <c r="H20" s="2" t="s">
        <v>2</v>
      </c>
      <c r="I20" s="5" t="s">
        <v>3</v>
      </c>
    </row>
    <row r="21" spans="1:9" ht="15.75" thickBot="1" x14ac:dyDescent="0.3">
      <c r="A21" s="153">
        <v>1</v>
      </c>
      <c r="B21" s="3">
        <v>1</v>
      </c>
      <c r="C21" s="4">
        <v>1</v>
      </c>
      <c r="D21" s="6">
        <v>1</v>
      </c>
      <c r="E21" s="56" t="s">
        <v>63</v>
      </c>
      <c r="F21" s="68">
        <v>2</v>
      </c>
      <c r="G21" s="7">
        <v>2</v>
      </c>
      <c r="H21" s="8">
        <v>4</v>
      </c>
      <c r="I21" s="9">
        <v>1</v>
      </c>
    </row>
    <row r="22" spans="1:9" ht="15.75" thickBot="1" x14ac:dyDescent="0.3">
      <c r="A22" s="154"/>
      <c r="B22" s="7">
        <v>3</v>
      </c>
      <c r="C22" s="8">
        <v>1</v>
      </c>
      <c r="D22" s="9">
        <v>2</v>
      </c>
    </row>
    <row r="23" spans="1:9" ht="15.75" thickBot="1" x14ac:dyDescent="0.3"/>
    <row r="24" spans="1:9" ht="15.75" thickBot="1" x14ac:dyDescent="0.3">
      <c r="A24" s="62" t="s">
        <v>67</v>
      </c>
      <c r="B24" s="63" t="s">
        <v>0</v>
      </c>
      <c r="C24" s="64" t="s">
        <v>2</v>
      </c>
      <c r="D24" s="65" t="s">
        <v>3</v>
      </c>
    </row>
    <row r="25" spans="1:9" x14ac:dyDescent="0.25">
      <c r="A25" s="155">
        <v>3</v>
      </c>
      <c r="B25" s="3">
        <v>4</v>
      </c>
      <c r="C25" s="4">
        <v>3</v>
      </c>
      <c r="D25" s="6">
        <v>4</v>
      </c>
    </row>
    <row r="26" spans="1:9" ht="15.75" thickBot="1" x14ac:dyDescent="0.3">
      <c r="A26" s="154"/>
      <c r="B26" s="7">
        <f t="shared" ref="B26" si="2">B25+1</f>
        <v>5</v>
      </c>
      <c r="C26" s="8">
        <v>5</v>
      </c>
      <c r="D26" s="9">
        <v>4</v>
      </c>
    </row>
    <row r="28" spans="1:9" x14ac:dyDescent="0.25">
      <c r="A28" t="s">
        <v>68</v>
      </c>
    </row>
    <row r="29" spans="1:9" x14ac:dyDescent="0.25">
      <c r="A29" t="s">
        <v>69</v>
      </c>
    </row>
    <row r="30" spans="1:9" ht="15.75" thickBot="1" x14ac:dyDescent="0.3"/>
    <row r="31" spans="1:9" ht="15.75" thickBot="1" x14ac:dyDescent="0.3">
      <c r="A31" s="62" t="s">
        <v>67</v>
      </c>
      <c r="B31" s="63" t="s">
        <v>0</v>
      </c>
      <c r="C31" s="64" t="s">
        <v>2</v>
      </c>
      <c r="D31" s="65" t="s">
        <v>3</v>
      </c>
      <c r="F31" s="69" t="s">
        <v>67</v>
      </c>
      <c r="G31" s="1" t="s">
        <v>0</v>
      </c>
      <c r="H31" s="2" t="s">
        <v>2</v>
      </c>
      <c r="I31" s="5" t="s">
        <v>3</v>
      </c>
    </row>
    <row r="32" spans="1:9" x14ac:dyDescent="0.25">
      <c r="A32" s="153">
        <v>1</v>
      </c>
      <c r="B32" s="3">
        <v>1</v>
      </c>
      <c r="C32" s="4">
        <v>1</v>
      </c>
      <c r="D32" s="6">
        <v>1</v>
      </c>
      <c r="F32" s="156">
        <v>2</v>
      </c>
      <c r="G32" s="3">
        <v>2</v>
      </c>
      <c r="H32" s="4">
        <v>4</v>
      </c>
      <c r="I32" s="6">
        <v>1</v>
      </c>
    </row>
    <row r="33" spans="1:9" ht="15.75" thickBot="1" x14ac:dyDescent="0.3">
      <c r="A33" s="154"/>
      <c r="B33" s="7">
        <v>3</v>
      </c>
      <c r="C33" s="8">
        <v>1</v>
      </c>
      <c r="D33" s="9">
        <v>2</v>
      </c>
      <c r="F33" s="157"/>
      <c r="G33" s="3">
        <v>4</v>
      </c>
      <c r="H33" s="4">
        <v>3</v>
      </c>
      <c r="I33" s="6">
        <v>4</v>
      </c>
    </row>
    <row r="34" spans="1:9" ht="15.75" thickBot="1" x14ac:dyDescent="0.3">
      <c r="F34" s="158"/>
      <c r="G34" s="7">
        <f t="shared" ref="G34" si="3">G33+1</f>
        <v>5</v>
      </c>
      <c r="H34" s="8">
        <v>5</v>
      </c>
      <c r="I34" s="9">
        <v>4</v>
      </c>
    </row>
    <row r="36" spans="1:9" x14ac:dyDescent="0.25">
      <c r="A36" t="s">
        <v>70</v>
      </c>
    </row>
    <row r="37" spans="1:9" x14ac:dyDescent="0.25">
      <c r="A37" t="s">
        <v>71</v>
      </c>
    </row>
    <row r="38" spans="1:9" ht="15.75" thickBot="1" x14ac:dyDescent="0.3"/>
    <row r="39" spans="1:9" ht="15.75" thickBot="1" x14ac:dyDescent="0.3">
      <c r="A39" s="63" t="s">
        <v>67</v>
      </c>
      <c r="B39" s="63" t="s">
        <v>0</v>
      </c>
      <c r="C39" s="64" t="s">
        <v>2</v>
      </c>
      <c r="D39" s="65" t="s">
        <v>3</v>
      </c>
      <c r="F39" s="54"/>
      <c r="G39" s="4"/>
      <c r="H39" s="4"/>
      <c r="I39" s="4"/>
    </row>
    <row r="40" spans="1:9" x14ac:dyDescent="0.25">
      <c r="A40" s="150">
        <v>1</v>
      </c>
      <c r="B40" s="3">
        <v>1</v>
      </c>
      <c r="C40" s="4">
        <v>1</v>
      </c>
      <c r="D40" s="6">
        <v>1</v>
      </c>
      <c r="F40" s="58"/>
      <c r="G40" s="70"/>
      <c r="H40" s="70"/>
      <c r="I40" s="70"/>
    </row>
    <row r="41" spans="1:9" x14ac:dyDescent="0.25">
      <c r="A41" s="151"/>
      <c r="B41" s="3">
        <v>2</v>
      </c>
      <c r="C41" s="4">
        <v>4</v>
      </c>
      <c r="D41" s="6">
        <v>1</v>
      </c>
      <c r="F41" s="58"/>
      <c r="G41" s="70"/>
      <c r="H41" s="70"/>
      <c r="I41" s="70"/>
    </row>
    <row r="42" spans="1:9" x14ac:dyDescent="0.25">
      <c r="A42" s="151"/>
      <c r="B42" s="3">
        <v>3</v>
      </c>
      <c r="C42" s="4">
        <v>1</v>
      </c>
      <c r="D42" s="6">
        <v>2</v>
      </c>
      <c r="F42" s="58"/>
      <c r="G42" s="70"/>
      <c r="H42" s="70"/>
      <c r="I42" s="70"/>
    </row>
    <row r="43" spans="1:9" x14ac:dyDescent="0.25">
      <c r="A43" s="151"/>
      <c r="B43" s="3">
        <v>4</v>
      </c>
      <c r="C43" s="4">
        <v>3</v>
      </c>
      <c r="D43" s="6">
        <v>4</v>
      </c>
    </row>
    <row r="44" spans="1:9" ht="15.75" thickBot="1" x14ac:dyDescent="0.3">
      <c r="A44" s="152"/>
      <c r="B44" s="7">
        <f t="shared" ref="B44" si="4">B43+1</f>
        <v>5</v>
      </c>
      <c r="C44" s="8">
        <v>5</v>
      </c>
      <c r="D44" s="9">
        <v>4</v>
      </c>
    </row>
  </sheetData>
  <mergeCells count="6">
    <mergeCell ref="F32:F34"/>
    <mergeCell ref="A40:A44"/>
    <mergeCell ref="A13:A14"/>
    <mergeCell ref="A21:A22"/>
    <mergeCell ref="A25:A26"/>
    <mergeCell ref="A32:A33"/>
  </mergeCells>
  <conditionalFormatting sqref="B2:B6">
    <cfRule type="duplicateValues" dxfId="71" priority="33"/>
    <cfRule type="duplicateValues" dxfId="70" priority="34"/>
  </conditionalFormatting>
  <conditionalFormatting sqref="B13">
    <cfRule type="duplicateValues" dxfId="69" priority="31"/>
    <cfRule type="duplicateValues" dxfId="68" priority="32"/>
  </conditionalFormatting>
  <conditionalFormatting sqref="B14">
    <cfRule type="duplicateValues" dxfId="67" priority="29"/>
    <cfRule type="duplicateValues" dxfId="66" priority="30"/>
  </conditionalFormatting>
  <conditionalFormatting sqref="G13">
    <cfRule type="duplicateValues" dxfId="65" priority="27"/>
    <cfRule type="duplicateValues" dxfId="64" priority="28"/>
  </conditionalFormatting>
  <conditionalFormatting sqref="G14:G15">
    <cfRule type="duplicateValues" dxfId="63" priority="25"/>
    <cfRule type="duplicateValues" dxfId="62" priority="26"/>
  </conditionalFormatting>
  <conditionalFormatting sqref="B21">
    <cfRule type="duplicateValues" dxfId="61" priority="23"/>
    <cfRule type="duplicateValues" dxfId="60" priority="24"/>
  </conditionalFormatting>
  <conditionalFormatting sqref="B22">
    <cfRule type="duplicateValues" dxfId="59" priority="21"/>
    <cfRule type="duplicateValues" dxfId="58" priority="22"/>
  </conditionalFormatting>
  <conditionalFormatting sqref="G21">
    <cfRule type="duplicateValues" dxfId="57" priority="19"/>
    <cfRule type="duplicateValues" dxfId="56" priority="20"/>
  </conditionalFormatting>
  <conditionalFormatting sqref="B25:B26">
    <cfRule type="duplicateValues" dxfId="55" priority="17"/>
    <cfRule type="duplicateValues" dxfId="54" priority="18"/>
  </conditionalFormatting>
  <conditionalFormatting sqref="B32">
    <cfRule type="duplicateValues" dxfId="53" priority="15"/>
    <cfRule type="duplicateValues" dxfId="52" priority="16"/>
  </conditionalFormatting>
  <conditionalFormatting sqref="B33">
    <cfRule type="duplicateValues" dxfId="51" priority="13"/>
    <cfRule type="duplicateValues" dxfId="50" priority="14"/>
  </conditionalFormatting>
  <conditionalFormatting sqref="G32">
    <cfRule type="duplicateValues" dxfId="49" priority="11"/>
    <cfRule type="duplicateValues" dxfId="48" priority="12"/>
  </conditionalFormatting>
  <conditionalFormatting sqref="G33:G34">
    <cfRule type="duplicateValues" dxfId="47" priority="9"/>
    <cfRule type="duplicateValues" dxfId="46" priority="10"/>
  </conditionalFormatting>
  <conditionalFormatting sqref="B40">
    <cfRule type="duplicateValues" dxfId="45" priority="7"/>
    <cfRule type="duplicateValues" dxfId="44" priority="8"/>
  </conditionalFormatting>
  <conditionalFormatting sqref="B41">
    <cfRule type="duplicateValues" dxfId="43" priority="5"/>
    <cfRule type="duplicateValues" dxfId="42" priority="6"/>
  </conditionalFormatting>
  <conditionalFormatting sqref="B42">
    <cfRule type="duplicateValues" dxfId="41" priority="3"/>
    <cfRule type="duplicateValues" dxfId="40" priority="4"/>
  </conditionalFormatting>
  <conditionalFormatting sqref="B43:B44">
    <cfRule type="duplicateValues" dxfId="39" priority="1"/>
    <cfRule type="duplicateValues" dxfId="3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opLeftCell="A105" zoomScale="95" zoomScaleNormal="95" workbookViewId="0">
      <selection activeCell="D116" sqref="D116"/>
    </sheetView>
  </sheetViews>
  <sheetFormatPr defaultRowHeight="15" x14ac:dyDescent="0.25"/>
  <cols>
    <col min="1" max="1" width="19.140625" bestFit="1" customWidth="1"/>
    <col min="2" max="2" width="14.85546875" customWidth="1"/>
    <col min="3" max="3" width="16.85546875" bestFit="1" customWidth="1"/>
    <col min="4" max="4" width="16.7109375" bestFit="1" customWidth="1"/>
    <col min="5" max="5" width="16.85546875" bestFit="1" customWidth="1"/>
    <col min="6" max="6" width="16.7109375" bestFit="1" customWidth="1"/>
    <col min="7" max="7" width="16.85546875" bestFit="1" customWidth="1"/>
    <col min="8" max="8" width="16.7109375" bestFit="1" customWidth="1"/>
    <col min="9" max="9" width="7.28515625" bestFit="1" customWidth="1"/>
    <col min="12" max="12" width="16.85546875" bestFit="1" customWidth="1"/>
    <col min="13" max="13" width="16.7109375" bestFit="1" customWidth="1"/>
  </cols>
  <sheetData>
    <row r="1" spans="1:12" ht="15.75" thickBot="1" x14ac:dyDescent="0.3"/>
    <row r="2" spans="1:12" ht="19.5" thickBot="1" x14ac:dyDescent="0.35">
      <c r="A2" s="106" t="s">
        <v>72</v>
      </c>
      <c r="B2" s="107"/>
      <c r="C2" s="107"/>
      <c r="D2" s="107"/>
      <c r="E2" s="107"/>
      <c r="F2" s="107"/>
      <c r="G2" s="107"/>
      <c r="H2" s="107"/>
      <c r="I2" s="108"/>
    </row>
    <row r="3" spans="1:12" ht="15.75" thickBot="1" x14ac:dyDescent="0.3">
      <c r="A3" s="109" t="s">
        <v>67</v>
      </c>
      <c r="B3" s="110" t="s">
        <v>0</v>
      </c>
      <c r="C3" s="111" t="s">
        <v>2</v>
      </c>
      <c r="D3" s="112" t="s">
        <v>3</v>
      </c>
      <c r="E3" s="110" t="s">
        <v>81</v>
      </c>
      <c r="F3" s="112" t="s">
        <v>82</v>
      </c>
      <c r="G3" s="109" t="s">
        <v>74</v>
      </c>
      <c r="H3" s="109" t="s">
        <v>77</v>
      </c>
      <c r="I3" s="113" t="s">
        <v>78</v>
      </c>
    </row>
    <row r="4" spans="1:12" ht="15.75" thickBot="1" x14ac:dyDescent="0.3">
      <c r="A4" s="114">
        <v>1</v>
      </c>
      <c r="B4" s="115">
        <v>1</v>
      </c>
      <c r="C4" s="116">
        <v>1</v>
      </c>
      <c r="D4" s="117">
        <v>1</v>
      </c>
      <c r="E4" s="118">
        <f>AVERAGE(C4)</f>
        <v>1</v>
      </c>
      <c r="F4" s="119">
        <f>AVERAGE(D4)</f>
        <v>1</v>
      </c>
      <c r="G4" s="119">
        <f>(C4-E$4)^2</f>
        <v>0</v>
      </c>
      <c r="H4" s="119">
        <f>(D4-F$4)^2</f>
        <v>0</v>
      </c>
      <c r="I4" s="120">
        <f>(COUNT(B4)-1)*2</f>
        <v>0</v>
      </c>
    </row>
    <row r="5" spans="1:12" ht="15.75" thickBot="1" x14ac:dyDescent="0.3">
      <c r="A5" s="121"/>
      <c r="B5" s="122"/>
      <c r="C5" s="122"/>
      <c r="D5" s="122"/>
      <c r="E5" s="122"/>
      <c r="F5" s="122"/>
      <c r="G5" s="123"/>
      <c r="H5" s="123"/>
      <c r="I5" s="124"/>
      <c r="J5" s="71"/>
      <c r="K5" s="71"/>
      <c r="L5" s="71"/>
    </row>
    <row r="6" spans="1:12" ht="15.75" thickBot="1" x14ac:dyDescent="0.3">
      <c r="A6" s="109" t="s">
        <v>67</v>
      </c>
      <c r="B6" s="110" t="s">
        <v>0</v>
      </c>
      <c r="C6" s="111" t="s">
        <v>2</v>
      </c>
      <c r="D6" s="112" t="s">
        <v>3</v>
      </c>
      <c r="E6" s="125" t="s">
        <v>81</v>
      </c>
      <c r="F6" s="126" t="s">
        <v>82</v>
      </c>
      <c r="G6" s="126" t="s">
        <v>74</v>
      </c>
      <c r="H6" s="126" t="s">
        <v>77</v>
      </c>
      <c r="I6" s="127" t="s">
        <v>78</v>
      </c>
    </row>
    <row r="7" spans="1:12" ht="15.75" thickBot="1" x14ac:dyDescent="0.3">
      <c r="A7" s="114">
        <v>2</v>
      </c>
      <c r="B7" s="115">
        <f>B4+1</f>
        <v>2</v>
      </c>
      <c r="C7" s="116">
        <v>4</v>
      </c>
      <c r="D7" s="117">
        <v>1</v>
      </c>
      <c r="E7" s="118">
        <f>AVERAGE(C7)</f>
        <v>4</v>
      </c>
      <c r="F7" s="119">
        <f>AVERAGE(D7)</f>
        <v>1</v>
      </c>
      <c r="G7" s="119">
        <f>(C7-E$7)^2</f>
        <v>0</v>
      </c>
      <c r="H7" s="119">
        <f>(D7-F$7)^2</f>
        <v>0</v>
      </c>
      <c r="I7" s="128">
        <f>(COUNT(B7)-1)*2</f>
        <v>0</v>
      </c>
    </row>
    <row r="8" spans="1:12" ht="15.75" thickBot="1" x14ac:dyDescent="0.3">
      <c r="A8" s="121"/>
      <c r="B8" s="122"/>
      <c r="C8" s="122"/>
      <c r="D8" s="122"/>
      <c r="E8" s="122"/>
      <c r="F8" s="122"/>
      <c r="G8" s="122"/>
      <c r="H8" s="122"/>
      <c r="I8" s="129"/>
    </row>
    <row r="9" spans="1:12" ht="15.75" thickBot="1" x14ac:dyDescent="0.3">
      <c r="A9" s="109" t="s">
        <v>67</v>
      </c>
      <c r="B9" s="110" t="s">
        <v>0</v>
      </c>
      <c r="C9" s="111" t="s">
        <v>2</v>
      </c>
      <c r="D9" s="112" t="s">
        <v>3</v>
      </c>
      <c r="E9" s="130" t="s">
        <v>81</v>
      </c>
      <c r="F9" s="131" t="s">
        <v>82</v>
      </c>
      <c r="G9" s="131" t="s">
        <v>74</v>
      </c>
      <c r="H9" s="131" t="s">
        <v>77</v>
      </c>
      <c r="I9" s="132" t="s">
        <v>78</v>
      </c>
    </row>
    <row r="10" spans="1:12" ht="15.75" thickBot="1" x14ac:dyDescent="0.3">
      <c r="A10" s="109">
        <v>3</v>
      </c>
      <c r="B10" s="110">
        <f>B7+1</f>
        <v>3</v>
      </c>
      <c r="C10" s="111">
        <v>1</v>
      </c>
      <c r="D10" s="112">
        <v>2</v>
      </c>
      <c r="E10" s="133">
        <f>AVERAGE(C10)</f>
        <v>1</v>
      </c>
      <c r="F10" s="133">
        <f>AVERAGE(D10)</f>
        <v>2</v>
      </c>
      <c r="G10" s="133">
        <f>(C10-E$10)^2</f>
        <v>0</v>
      </c>
      <c r="H10" s="133">
        <f>(D10-F$10)^2</f>
        <v>0</v>
      </c>
      <c r="I10" s="134">
        <f>(COUNT(B10)-1)*2</f>
        <v>0</v>
      </c>
    </row>
    <row r="11" spans="1:12" ht="15.75" thickBot="1" x14ac:dyDescent="0.3">
      <c r="A11" s="121"/>
      <c r="B11" s="122"/>
      <c r="C11" s="122"/>
      <c r="D11" s="122"/>
      <c r="E11" s="122"/>
      <c r="F11" s="122"/>
      <c r="G11" s="122"/>
      <c r="H11" s="122"/>
      <c r="I11" s="129"/>
    </row>
    <row r="12" spans="1:12" ht="15.75" thickBot="1" x14ac:dyDescent="0.3">
      <c r="A12" s="109" t="s">
        <v>67</v>
      </c>
      <c r="B12" s="110" t="s">
        <v>0</v>
      </c>
      <c r="C12" s="111" t="s">
        <v>2</v>
      </c>
      <c r="D12" s="112" t="s">
        <v>3</v>
      </c>
      <c r="E12" s="130" t="s">
        <v>81</v>
      </c>
      <c r="F12" s="131" t="s">
        <v>82</v>
      </c>
      <c r="G12" s="131" t="s">
        <v>74</v>
      </c>
      <c r="H12" s="131" t="s">
        <v>77</v>
      </c>
      <c r="I12" s="132" t="s">
        <v>78</v>
      </c>
    </row>
    <row r="13" spans="1:12" ht="15.75" thickBot="1" x14ac:dyDescent="0.3">
      <c r="A13" s="114">
        <v>4</v>
      </c>
      <c r="B13" s="115">
        <f>B10+1</f>
        <v>4</v>
      </c>
      <c r="C13" s="116">
        <v>3</v>
      </c>
      <c r="D13" s="117">
        <v>4</v>
      </c>
      <c r="E13" s="135">
        <f>AVERAGE(C13)</f>
        <v>3</v>
      </c>
      <c r="F13" s="133">
        <f>AVERAGE(D13)</f>
        <v>4</v>
      </c>
      <c r="G13" s="133">
        <f>(C13-E$13)^2</f>
        <v>0</v>
      </c>
      <c r="H13" s="133">
        <f>(D13-F$13)^2</f>
        <v>0</v>
      </c>
      <c r="I13" s="134">
        <f>(COUNT(B13)-1)*2</f>
        <v>0</v>
      </c>
    </row>
    <row r="14" spans="1:12" ht="15.75" thickBot="1" x14ac:dyDescent="0.3">
      <c r="A14" s="136"/>
      <c r="B14" s="137"/>
      <c r="C14" s="137"/>
      <c r="D14" s="137"/>
      <c r="E14" s="122"/>
      <c r="F14" s="122"/>
      <c r="G14" s="122"/>
      <c r="H14" s="122"/>
      <c r="I14" s="129"/>
    </row>
    <row r="15" spans="1:12" ht="15.75" thickBot="1" x14ac:dyDescent="0.3">
      <c r="A15" s="109" t="s">
        <v>67</v>
      </c>
      <c r="B15" s="110" t="s">
        <v>0</v>
      </c>
      <c r="C15" s="111" t="s">
        <v>2</v>
      </c>
      <c r="D15" s="112" t="s">
        <v>3</v>
      </c>
      <c r="E15" s="130" t="s">
        <v>81</v>
      </c>
      <c r="F15" s="131" t="s">
        <v>82</v>
      </c>
      <c r="G15" s="131" t="s">
        <v>74</v>
      </c>
      <c r="H15" s="131" t="s">
        <v>77</v>
      </c>
      <c r="I15" s="132" t="s">
        <v>78</v>
      </c>
    </row>
    <row r="16" spans="1:12" ht="15.75" thickBot="1" x14ac:dyDescent="0.3">
      <c r="A16" s="114">
        <v>5</v>
      </c>
      <c r="B16" s="115">
        <v>5</v>
      </c>
      <c r="C16" s="116">
        <v>5</v>
      </c>
      <c r="D16" s="117">
        <v>4</v>
      </c>
      <c r="E16" s="130">
        <f>AVERAGE(C16)</f>
        <v>5</v>
      </c>
      <c r="F16" s="131">
        <f>AVERAGE(D16)</f>
        <v>4</v>
      </c>
      <c r="G16" s="131">
        <f>(C16-E$16)^2</f>
        <v>0</v>
      </c>
      <c r="H16" s="131">
        <f>(D16-F$16)^2</f>
        <v>0</v>
      </c>
      <c r="I16" s="132">
        <f>(COUNT(B16)-1)*2</f>
        <v>0</v>
      </c>
    </row>
    <row r="18" spans="1:13" ht="15.75" thickBot="1" x14ac:dyDescent="0.3"/>
    <row r="19" spans="1:13" ht="19.5" thickBot="1" x14ac:dyDescent="0.3">
      <c r="A19" s="105" t="s">
        <v>79</v>
      </c>
      <c r="B19" s="73"/>
      <c r="C19" s="73"/>
      <c r="D19" s="73"/>
      <c r="E19" s="73"/>
      <c r="F19" s="73"/>
      <c r="G19" s="73"/>
      <c r="H19" s="73"/>
      <c r="I19" s="73"/>
      <c r="J19" s="74"/>
    </row>
    <row r="20" spans="1:13" ht="15.75" thickBot="1" x14ac:dyDescent="0.3">
      <c r="A20" s="75" t="s">
        <v>67</v>
      </c>
      <c r="B20" s="76" t="s">
        <v>0</v>
      </c>
      <c r="C20" s="77" t="s">
        <v>2</v>
      </c>
      <c r="D20" s="78" t="s">
        <v>3</v>
      </c>
      <c r="E20" s="79"/>
      <c r="F20" s="79"/>
      <c r="G20" s="79"/>
      <c r="H20" s="79"/>
      <c r="I20" s="79"/>
      <c r="J20" s="80"/>
    </row>
    <row r="21" spans="1:13" x14ac:dyDescent="0.25">
      <c r="A21" s="171">
        <v>1</v>
      </c>
      <c r="B21" s="81">
        <v>1</v>
      </c>
      <c r="C21" s="82">
        <v>1</v>
      </c>
      <c r="D21" s="83">
        <v>1</v>
      </c>
      <c r="E21" s="79"/>
      <c r="F21" s="79"/>
      <c r="G21" s="79"/>
      <c r="H21" s="79"/>
      <c r="I21" s="79"/>
      <c r="J21" s="80"/>
    </row>
    <row r="22" spans="1:13" ht="15.75" thickBot="1" x14ac:dyDescent="0.3">
      <c r="A22" s="172"/>
      <c r="B22" s="84">
        <v>3</v>
      </c>
      <c r="C22" s="85">
        <v>1</v>
      </c>
      <c r="D22" s="86">
        <v>2</v>
      </c>
      <c r="E22" s="87"/>
      <c r="F22" s="87"/>
      <c r="G22" s="87"/>
      <c r="H22" s="79"/>
      <c r="I22" s="79"/>
      <c r="J22" s="80"/>
    </row>
    <row r="23" spans="1:13" ht="15.75" thickBot="1" x14ac:dyDescent="0.3">
      <c r="A23" s="159" t="s">
        <v>73</v>
      </c>
      <c r="B23" s="160"/>
      <c r="C23" s="88">
        <f>AVERAGE(C21:C22)</f>
        <v>1</v>
      </c>
      <c r="D23" s="89">
        <f>AVERAGE(D21:D22)</f>
        <v>1.5</v>
      </c>
      <c r="E23" s="87"/>
      <c r="F23" s="87"/>
      <c r="G23" s="87"/>
      <c r="H23" s="79"/>
      <c r="I23" s="79"/>
      <c r="J23" s="80"/>
    </row>
    <row r="24" spans="1:13" x14ac:dyDescent="0.25">
      <c r="A24" s="169" t="s">
        <v>75</v>
      </c>
      <c r="B24" s="170"/>
      <c r="C24" s="90">
        <f>(C21-C$23)^2</f>
        <v>0</v>
      </c>
      <c r="D24" s="91">
        <f>(D21-D$23)^2</f>
        <v>0.25</v>
      </c>
      <c r="E24" s="87"/>
      <c r="F24" s="87"/>
      <c r="G24" s="87"/>
      <c r="H24" s="79"/>
      <c r="I24" s="79"/>
      <c r="J24" s="80"/>
      <c r="L24">
        <f>3/2</f>
        <v>1.5</v>
      </c>
    </row>
    <row r="25" spans="1:13" ht="15.75" thickBot="1" x14ac:dyDescent="0.3">
      <c r="A25" s="177" t="s">
        <v>83</v>
      </c>
      <c r="B25" s="178"/>
      <c r="C25" s="85">
        <f>(C22-C$23)^2</f>
        <v>0</v>
      </c>
      <c r="D25" s="86">
        <f>(D22-D$23)^2</f>
        <v>0.25</v>
      </c>
      <c r="E25" s="87"/>
      <c r="F25" s="87"/>
      <c r="G25" s="87"/>
      <c r="H25" s="79"/>
      <c r="I25" s="79"/>
      <c r="J25" s="80"/>
    </row>
    <row r="26" spans="1:13" ht="15.75" thickBot="1" x14ac:dyDescent="0.3">
      <c r="A26" s="163" t="s">
        <v>80</v>
      </c>
      <c r="B26" s="164"/>
      <c r="C26" s="93">
        <f>SUM(C24:C25)</f>
        <v>0</v>
      </c>
      <c r="D26" s="89">
        <f>SUM(D24:D25)</f>
        <v>0.5</v>
      </c>
      <c r="E26" s="79"/>
      <c r="F26" s="79"/>
      <c r="G26" s="79"/>
      <c r="H26" s="79"/>
      <c r="I26" s="79"/>
      <c r="J26" s="80"/>
    </row>
    <row r="27" spans="1:13" ht="15.75" thickBot="1" x14ac:dyDescent="0.3">
      <c r="A27" s="159" t="s">
        <v>78</v>
      </c>
      <c r="B27" s="160"/>
      <c r="C27" s="159">
        <f>(COUNT(B21:B22)-1)*2</f>
        <v>2</v>
      </c>
      <c r="D27" s="160"/>
      <c r="E27" s="79"/>
      <c r="F27" s="79"/>
      <c r="G27" s="79"/>
      <c r="H27" s="165"/>
      <c r="I27" s="165"/>
      <c r="J27" s="166"/>
      <c r="K27" s="70"/>
      <c r="L27" s="4"/>
      <c r="M27" s="4"/>
    </row>
    <row r="28" spans="1:13" x14ac:dyDescent="0.25">
      <c r="A28" s="94"/>
      <c r="B28" s="79"/>
      <c r="C28" s="79"/>
      <c r="D28" s="79"/>
      <c r="E28" s="87"/>
      <c r="F28" s="87"/>
      <c r="G28" s="79"/>
      <c r="H28" s="79"/>
      <c r="I28" s="79"/>
      <c r="J28" s="80"/>
    </row>
    <row r="29" spans="1:13" ht="15.75" thickBot="1" x14ac:dyDescent="0.3">
      <c r="A29" s="94"/>
      <c r="B29" s="79"/>
      <c r="C29" s="79"/>
      <c r="D29" s="79"/>
      <c r="E29" s="79"/>
      <c r="F29" s="79"/>
      <c r="G29" s="79"/>
      <c r="H29" s="79"/>
      <c r="I29" s="79"/>
      <c r="J29" s="80"/>
    </row>
    <row r="30" spans="1:13" ht="15.75" thickBot="1" x14ac:dyDescent="0.3">
      <c r="A30" s="94"/>
      <c r="B30" s="79"/>
      <c r="C30" s="79"/>
      <c r="D30" s="79"/>
      <c r="E30" s="95" t="s">
        <v>67</v>
      </c>
      <c r="F30" s="88" t="s">
        <v>0</v>
      </c>
      <c r="G30" s="93" t="s">
        <v>2</v>
      </c>
      <c r="H30" s="89" t="s">
        <v>3</v>
      </c>
      <c r="I30" s="79"/>
      <c r="J30" s="80"/>
    </row>
    <row r="31" spans="1:13" ht="15.75" thickBot="1" x14ac:dyDescent="0.3">
      <c r="A31" s="94"/>
      <c r="B31" s="79"/>
      <c r="C31" s="79"/>
      <c r="D31" s="79"/>
      <c r="E31" s="75">
        <v>2</v>
      </c>
      <c r="F31" s="88">
        <v>2</v>
      </c>
      <c r="G31" s="93">
        <v>4</v>
      </c>
      <c r="H31" s="89">
        <v>1</v>
      </c>
      <c r="I31" s="79"/>
      <c r="J31" s="80"/>
    </row>
    <row r="32" spans="1:13" ht="15.75" thickBot="1" x14ac:dyDescent="0.3">
      <c r="A32" s="94"/>
      <c r="B32" s="79"/>
      <c r="C32" s="79"/>
      <c r="D32" s="79"/>
      <c r="E32" s="159" t="s">
        <v>84</v>
      </c>
      <c r="F32" s="160"/>
      <c r="G32" s="76">
        <f>AVERAGE(G31)</f>
        <v>4</v>
      </c>
      <c r="H32" s="75">
        <f>AVERAGE(H31)</f>
        <v>1</v>
      </c>
      <c r="I32" s="79"/>
      <c r="J32" s="80"/>
    </row>
    <row r="33" spans="1:10" ht="15.75" thickBot="1" x14ac:dyDescent="0.3">
      <c r="A33" s="94"/>
      <c r="B33" s="79"/>
      <c r="C33" s="79"/>
      <c r="D33" s="79"/>
      <c r="E33" s="159" t="s">
        <v>85</v>
      </c>
      <c r="F33" s="160"/>
      <c r="G33" s="179">
        <v>0</v>
      </c>
      <c r="H33" s="180"/>
      <c r="I33" s="79"/>
      <c r="J33" s="80"/>
    </row>
    <row r="34" spans="1:10" ht="15.75" thickBot="1" x14ac:dyDescent="0.3">
      <c r="A34" s="94"/>
      <c r="B34" s="79"/>
      <c r="C34" s="79"/>
      <c r="D34" s="79"/>
      <c r="E34" s="159" t="s">
        <v>80</v>
      </c>
      <c r="F34" s="160"/>
      <c r="G34" s="181"/>
      <c r="H34" s="182"/>
      <c r="I34" s="79"/>
      <c r="J34" s="80"/>
    </row>
    <row r="35" spans="1:10" ht="15.75" thickBot="1" x14ac:dyDescent="0.3">
      <c r="A35" s="94"/>
      <c r="B35" s="79"/>
      <c r="C35" s="79"/>
      <c r="D35" s="79"/>
      <c r="E35" s="159" t="s">
        <v>78</v>
      </c>
      <c r="F35" s="160"/>
      <c r="G35" s="183"/>
      <c r="H35" s="184"/>
      <c r="I35" s="79"/>
      <c r="J35" s="80"/>
    </row>
    <row r="36" spans="1:10" ht="15.75" thickBot="1" x14ac:dyDescent="0.3">
      <c r="A36" s="94"/>
      <c r="B36" s="79"/>
      <c r="C36" s="79"/>
      <c r="D36" s="79"/>
      <c r="E36" s="79"/>
      <c r="F36" s="79"/>
      <c r="G36" s="79"/>
      <c r="H36" s="79"/>
      <c r="I36" s="79"/>
      <c r="J36" s="80"/>
    </row>
    <row r="37" spans="1:10" ht="15.75" thickBot="1" x14ac:dyDescent="0.3">
      <c r="A37" s="95" t="s">
        <v>67</v>
      </c>
      <c r="B37" s="88" t="s">
        <v>0</v>
      </c>
      <c r="C37" s="93" t="s">
        <v>2</v>
      </c>
      <c r="D37" s="89" t="s">
        <v>3</v>
      </c>
      <c r="E37" s="79"/>
      <c r="F37" s="79"/>
      <c r="G37" s="79"/>
      <c r="H37" s="79"/>
      <c r="I37" s="79"/>
      <c r="J37" s="80"/>
    </row>
    <row r="38" spans="1:10" ht="15.75" thickBot="1" x14ac:dyDescent="0.3">
      <c r="A38" s="75">
        <v>3</v>
      </c>
      <c r="B38" s="88">
        <v>4</v>
      </c>
      <c r="C38" s="93">
        <v>3</v>
      </c>
      <c r="D38" s="89">
        <v>4</v>
      </c>
      <c r="E38" s="79"/>
      <c r="F38" s="79"/>
      <c r="G38" s="79"/>
      <c r="H38" s="79"/>
      <c r="I38" s="79"/>
      <c r="J38" s="80"/>
    </row>
    <row r="39" spans="1:10" ht="15.75" thickBot="1" x14ac:dyDescent="0.3">
      <c r="A39" s="173" t="s">
        <v>84</v>
      </c>
      <c r="B39" s="174"/>
      <c r="C39" s="95">
        <f>AVERAGE(C38)</f>
        <v>3</v>
      </c>
      <c r="D39" s="89">
        <f>AVERAGE(D38)</f>
        <v>4</v>
      </c>
      <c r="E39" s="79"/>
      <c r="F39" s="79"/>
      <c r="G39" s="79"/>
      <c r="H39" s="79"/>
      <c r="I39" s="79"/>
      <c r="J39" s="80"/>
    </row>
    <row r="40" spans="1:10" x14ac:dyDescent="0.25">
      <c r="A40" s="175" t="s">
        <v>85</v>
      </c>
      <c r="B40" s="176"/>
      <c r="C40" s="179">
        <v>0</v>
      </c>
      <c r="D40" s="180"/>
      <c r="E40" s="79"/>
      <c r="F40" s="79"/>
      <c r="G40" s="79"/>
      <c r="H40" s="79"/>
      <c r="I40" s="79"/>
      <c r="J40" s="80"/>
    </row>
    <row r="41" spans="1:10" x14ac:dyDescent="0.25">
      <c r="A41" s="175" t="s">
        <v>80</v>
      </c>
      <c r="B41" s="176"/>
      <c r="C41" s="181"/>
      <c r="D41" s="182"/>
      <c r="E41" s="79"/>
      <c r="F41" s="79"/>
      <c r="G41" s="79"/>
      <c r="H41" s="79"/>
      <c r="I41" s="79"/>
      <c r="J41" s="80"/>
    </row>
    <row r="42" spans="1:10" ht="15.75" thickBot="1" x14ac:dyDescent="0.3">
      <c r="A42" s="161" t="s">
        <v>78</v>
      </c>
      <c r="B42" s="162"/>
      <c r="C42" s="183"/>
      <c r="D42" s="184"/>
      <c r="E42" s="79"/>
      <c r="F42" s="79"/>
      <c r="G42" s="79"/>
      <c r="H42" s="79"/>
      <c r="I42" s="79"/>
      <c r="J42" s="80"/>
    </row>
    <row r="43" spans="1:10" ht="15.75" thickBot="1" x14ac:dyDescent="0.3">
      <c r="A43" s="94"/>
      <c r="B43" s="79"/>
      <c r="C43" s="79"/>
      <c r="D43" s="79"/>
      <c r="E43" s="79"/>
      <c r="F43" s="79"/>
      <c r="G43" s="79"/>
      <c r="H43" s="79"/>
      <c r="I43" s="79"/>
      <c r="J43" s="80"/>
    </row>
    <row r="44" spans="1:10" ht="15.75" thickBot="1" x14ac:dyDescent="0.3">
      <c r="A44" s="94"/>
      <c r="B44" s="79"/>
      <c r="C44" s="79"/>
      <c r="D44" s="79"/>
      <c r="E44" s="95" t="s">
        <v>67</v>
      </c>
      <c r="F44" s="88" t="s">
        <v>0</v>
      </c>
      <c r="G44" s="93" t="s">
        <v>2</v>
      </c>
      <c r="H44" s="89" t="s">
        <v>3</v>
      </c>
      <c r="I44" s="79"/>
      <c r="J44" s="80"/>
    </row>
    <row r="45" spans="1:10" ht="15.75" thickBot="1" x14ac:dyDescent="0.3">
      <c r="A45" s="94"/>
      <c r="B45" s="79"/>
      <c r="C45" s="79"/>
      <c r="D45" s="79"/>
      <c r="E45" s="101">
        <v>4</v>
      </c>
      <c r="F45" s="84">
        <f>B38+1</f>
        <v>5</v>
      </c>
      <c r="G45" s="85">
        <v>5</v>
      </c>
      <c r="H45" s="86">
        <v>4</v>
      </c>
      <c r="I45" s="79"/>
      <c r="J45" s="80"/>
    </row>
    <row r="46" spans="1:10" ht="15.75" thickBot="1" x14ac:dyDescent="0.3">
      <c r="A46" s="94"/>
      <c r="B46" s="79"/>
      <c r="C46" s="79"/>
      <c r="D46" s="79"/>
      <c r="E46" s="173" t="s">
        <v>84</v>
      </c>
      <c r="F46" s="174"/>
      <c r="G46" s="88">
        <f>AVERAGE(G45)</f>
        <v>5</v>
      </c>
      <c r="H46" s="89">
        <f>AVERAGE(H45)</f>
        <v>4</v>
      </c>
      <c r="I46" s="79"/>
      <c r="J46" s="80"/>
    </row>
    <row r="47" spans="1:10" x14ac:dyDescent="0.25">
      <c r="A47" s="94"/>
      <c r="B47" s="79"/>
      <c r="C47" s="79"/>
      <c r="D47" s="79"/>
      <c r="E47" s="175" t="s">
        <v>85</v>
      </c>
      <c r="F47" s="176"/>
      <c r="G47" s="179">
        <v>0</v>
      </c>
      <c r="H47" s="180"/>
      <c r="I47" s="79"/>
      <c r="J47" s="80"/>
    </row>
    <row r="48" spans="1:10" x14ac:dyDescent="0.25">
      <c r="A48" s="94"/>
      <c r="B48" s="79"/>
      <c r="C48" s="79"/>
      <c r="D48" s="79"/>
      <c r="E48" s="175" t="s">
        <v>80</v>
      </c>
      <c r="F48" s="176"/>
      <c r="G48" s="181"/>
      <c r="H48" s="182"/>
      <c r="I48" s="79"/>
      <c r="J48" s="80"/>
    </row>
    <row r="49" spans="1:10" ht="15.75" thickBot="1" x14ac:dyDescent="0.3">
      <c r="A49" s="94"/>
      <c r="B49" s="79"/>
      <c r="C49" s="79"/>
      <c r="D49" s="79"/>
      <c r="E49" s="161" t="s">
        <v>78</v>
      </c>
      <c r="F49" s="162"/>
      <c r="G49" s="183"/>
      <c r="H49" s="184"/>
      <c r="I49" s="79"/>
      <c r="J49" s="80"/>
    </row>
    <row r="50" spans="1:10" ht="15.75" thickBot="1" x14ac:dyDescent="0.3">
      <c r="A50" s="102"/>
      <c r="B50" s="103"/>
      <c r="C50" s="103"/>
      <c r="D50" s="103"/>
      <c r="E50" s="103"/>
      <c r="F50" s="103"/>
      <c r="G50" s="103"/>
      <c r="H50" s="103"/>
      <c r="I50" s="103"/>
      <c r="J50" s="104"/>
    </row>
    <row r="52" spans="1:10" ht="15.75" thickBot="1" x14ac:dyDescent="0.3"/>
    <row r="53" spans="1:10" ht="19.5" thickBot="1" x14ac:dyDescent="0.35">
      <c r="A53" s="72" t="s">
        <v>86</v>
      </c>
      <c r="B53" s="73"/>
      <c r="C53" s="73"/>
      <c r="D53" s="73"/>
      <c r="E53" s="73"/>
      <c r="F53" s="73"/>
      <c r="G53" s="73"/>
      <c r="H53" s="73"/>
      <c r="I53" s="73"/>
      <c r="J53" s="74"/>
    </row>
    <row r="54" spans="1:10" ht="15.75" thickBot="1" x14ac:dyDescent="0.3">
      <c r="A54" s="75" t="s">
        <v>67</v>
      </c>
      <c r="B54" s="76" t="s">
        <v>0</v>
      </c>
      <c r="C54" s="77" t="s">
        <v>2</v>
      </c>
      <c r="D54" s="78" t="s">
        <v>3</v>
      </c>
      <c r="E54" s="79"/>
      <c r="F54" s="79"/>
      <c r="G54" s="79"/>
      <c r="H54" s="79"/>
      <c r="I54" s="79"/>
      <c r="J54" s="80"/>
    </row>
    <row r="55" spans="1:10" x14ac:dyDescent="0.25">
      <c r="A55" s="138">
        <v>1</v>
      </c>
      <c r="B55" s="81">
        <v>1</v>
      </c>
      <c r="C55" s="82">
        <v>1</v>
      </c>
      <c r="D55" s="83">
        <v>1</v>
      </c>
      <c r="E55" s="79"/>
      <c r="F55" s="79"/>
      <c r="G55" s="79"/>
      <c r="H55" s="79"/>
      <c r="I55" s="79"/>
      <c r="J55" s="80"/>
    </row>
    <row r="56" spans="1:10" ht="15.75" thickBot="1" x14ac:dyDescent="0.3">
      <c r="A56" s="101"/>
      <c r="B56" s="84">
        <v>3</v>
      </c>
      <c r="C56" s="85">
        <v>1</v>
      </c>
      <c r="D56" s="86">
        <v>2</v>
      </c>
      <c r="E56" s="79"/>
      <c r="F56" s="79"/>
      <c r="G56" s="79"/>
      <c r="H56" s="79"/>
      <c r="I56" s="79"/>
      <c r="J56" s="80"/>
    </row>
    <row r="57" spans="1:10" ht="15.75" thickBot="1" x14ac:dyDescent="0.3">
      <c r="A57" s="159" t="s">
        <v>73</v>
      </c>
      <c r="B57" s="160"/>
      <c r="C57" s="88">
        <f>AVERAGE(C55:C56)</f>
        <v>1</v>
      </c>
      <c r="D57" s="89">
        <f>AVERAGE(D55:D56)</f>
        <v>1.5</v>
      </c>
      <c r="E57" s="79"/>
      <c r="F57" s="79"/>
      <c r="G57" s="79"/>
      <c r="H57" s="79"/>
      <c r="I57" s="79"/>
      <c r="J57" s="80"/>
    </row>
    <row r="58" spans="1:10" ht="15.75" thickBot="1" x14ac:dyDescent="0.3">
      <c r="A58" s="169" t="s">
        <v>75</v>
      </c>
      <c r="B58" s="170"/>
      <c r="C58" s="90">
        <f>(C55-C$57)^2</f>
        <v>0</v>
      </c>
      <c r="D58" s="91">
        <f>(D55-D$57)^2</f>
        <v>0.25</v>
      </c>
      <c r="E58" s="79"/>
      <c r="F58" s="79"/>
      <c r="G58" s="79"/>
      <c r="H58" s="79"/>
      <c r="I58" s="79"/>
      <c r="J58" s="80"/>
    </row>
    <row r="59" spans="1:10" ht="15.75" thickBot="1" x14ac:dyDescent="0.3">
      <c r="A59" s="169" t="s">
        <v>83</v>
      </c>
      <c r="B59" s="170"/>
      <c r="C59" s="90">
        <f>(C56-C$57)^2</f>
        <v>0</v>
      </c>
      <c r="D59" s="91">
        <f>(D56-D$57)^2</f>
        <v>0.25</v>
      </c>
      <c r="E59" s="79"/>
      <c r="F59" s="79"/>
      <c r="G59" s="79"/>
      <c r="H59" s="79"/>
      <c r="I59" s="79"/>
      <c r="J59" s="80"/>
    </row>
    <row r="60" spans="1:10" ht="15.75" thickBot="1" x14ac:dyDescent="0.3">
      <c r="A60" s="163" t="s">
        <v>80</v>
      </c>
      <c r="B60" s="164"/>
      <c r="C60" s="93">
        <f>SUM(C58:C59)</f>
        <v>0</v>
      </c>
      <c r="D60" s="89">
        <f>SUM(D58:D59)</f>
        <v>0.5</v>
      </c>
      <c r="E60" s="79"/>
      <c r="F60" s="79"/>
      <c r="G60" s="79"/>
      <c r="H60" s="79"/>
      <c r="I60" s="79"/>
      <c r="J60" s="80"/>
    </row>
    <row r="61" spans="1:10" ht="15.75" thickBot="1" x14ac:dyDescent="0.3">
      <c r="A61" s="159" t="s">
        <v>78</v>
      </c>
      <c r="B61" s="160"/>
      <c r="C61" s="159">
        <f>(COUNT(B55:B56)-1)*2</f>
        <v>2</v>
      </c>
      <c r="D61" s="160"/>
      <c r="E61" s="79"/>
      <c r="F61" s="79"/>
      <c r="G61" s="79"/>
      <c r="H61" s="79"/>
      <c r="I61" s="79"/>
      <c r="J61" s="80"/>
    </row>
    <row r="62" spans="1:10" ht="15.75" thickBot="1" x14ac:dyDescent="0.3">
      <c r="A62" s="94"/>
      <c r="B62" s="79"/>
      <c r="C62" s="79"/>
      <c r="D62" s="79"/>
      <c r="E62" s="79"/>
      <c r="F62" s="79"/>
      <c r="G62" s="79"/>
      <c r="H62" s="79"/>
      <c r="I62" s="79"/>
      <c r="J62" s="80"/>
    </row>
    <row r="63" spans="1:10" ht="15.75" thickBot="1" x14ac:dyDescent="0.3">
      <c r="A63" s="94"/>
      <c r="B63" s="79"/>
      <c r="C63" s="79"/>
      <c r="D63" s="79"/>
      <c r="E63" s="95" t="s">
        <v>67</v>
      </c>
      <c r="F63" s="88" t="s">
        <v>0</v>
      </c>
      <c r="G63" s="93" t="s">
        <v>2</v>
      </c>
      <c r="H63" s="89" t="s">
        <v>3</v>
      </c>
      <c r="I63" s="79"/>
      <c r="J63" s="80"/>
    </row>
    <row r="64" spans="1:10" ht="15.75" customHeight="1" thickBot="1" x14ac:dyDescent="0.3">
      <c r="A64" s="94"/>
      <c r="B64" s="79"/>
      <c r="C64" s="79"/>
      <c r="D64" s="79"/>
      <c r="E64" s="75">
        <v>2</v>
      </c>
      <c r="F64" s="88">
        <v>2</v>
      </c>
      <c r="G64" s="93">
        <v>4</v>
      </c>
      <c r="H64" s="89">
        <v>1</v>
      </c>
      <c r="I64" s="79"/>
      <c r="J64" s="80"/>
    </row>
    <row r="65" spans="1:10" ht="15.75" customHeight="1" thickBot="1" x14ac:dyDescent="0.3">
      <c r="A65" s="94"/>
      <c r="B65" s="79"/>
      <c r="C65" s="79"/>
      <c r="D65" s="79"/>
      <c r="E65" s="159" t="s">
        <v>84</v>
      </c>
      <c r="F65" s="160"/>
      <c r="G65" s="76">
        <f>AVERAGE(G64)</f>
        <v>4</v>
      </c>
      <c r="H65" s="75">
        <f>AVERAGE(H64)</f>
        <v>1</v>
      </c>
      <c r="I65" s="79"/>
      <c r="J65" s="80"/>
    </row>
    <row r="66" spans="1:10" ht="15.75" customHeight="1" thickBot="1" x14ac:dyDescent="0.3">
      <c r="A66" s="94"/>
      <c r="B66" s="79"/>
      <c r="C66" s="79"/>
      <c r="D66" s="79"/>
      <c r="E66" s="159" t="s">
        <v>85</v>
      </c>
      <c r="F66" s="160"/>
      <c r="G66" s="179">
        <v>0</v>
      </c>
      <c r="H66" s="180"/>
      <c r="I66" s="79"/>
      <c r="J66" s="80"/>
    </row>
    <row r="67" spans="1:10" ht="15.75" customHeight="1" thickBot="1" x14ac:dyDescent="0.3">
      <c r="A67" s="94"/>
      <c r="B67" s="79"/>
      <c r="C67" s="79"/>
      <c r="D67" s="79"/>
      <c r="E67" s="159" t="s">
        <v>80</v>
      </c>
      <c r="F67" s="160"/>
      <c r="G67" s="181"/>
      <c r="H67" s="182"/>
      <c r="I67" s="79"/>
      <c r="J67" s="80"/>
    </row>
    <row r="68" spans="1:10" ht="15.75" thickBot="1" x14ac:dyDescent="0.3">
      <c r="A68" s="94"/>
      <c r="B68" s="79"/>
      <c r="C68" s="79"/>
      <c r="D68" s="79"/>
      <c r="E68" s="159" t="s">
        <v>78</v>
      </c>
      <c r="F68" s="160"/>
      <c r="G68" s="183"/>
      <c r="H68" s="184"/>
      <c r="I68" s="79"/>
      <c r="J68" s="80"/>
    </row>
    <row r="69" spans="1:10" ht="15.75" thickBot="1" x14ac:dyDescent="0.3">
      <c r="A69" s="94"/>
      <c r="B69" s="79"/>
      <c r="C69" s="79"/>
      <c r="D69" s="79"/>
      <c r="E69" s="79"/>
      <c r="F69" s="79"/>
      <c r="G69" s="79"/>
      <c r="H69" s="79"/>
      <c r="I69" s="79"/>
      <c r="J69" s="80"/>
    </row>
    <row r="70" spans="1:10" ht="15.75" thickBot="1" x14ac:dyDescent="0.3">
      <c r="A70" s="75" t="s">
        <v>67</v>
      </c>
      <c r="B70" s="76" t="s">
        <v>0</v>
      </c>
      <c r="C70" s="77" t="s">
        <v>2</v>
      </c>
      <c r="D70" s="78" t="s">
        <v>3</v>
      </c>
      <c r="E70" s="79"/>
      <c r="F70" s="79"/>
      <c r="G70" s="79"/>
      <c r="H70" s="79"/>
      <c r="I70" s="79"/>
      <c r="J70" s="80"/>
    </row>
    <row r="71" spans="1:10" x14ac:dyDescent="0.25">
      <c r="A71" s="138">
        <v>3</v>
      </c>
      <c r="B71" s="81">
        <v>4</v>
      </c>
      <c r="C71" s="82">
        <v>3</v>
      </c>
      <c r="D71" s="83">
        <v>4</v>
      </c>
      <c r="E71" s="79"/>
      <c r="F71" s="79"/>
      <c r="G71" s="79"/>
      <c r="H71" s="79"/>
      <c r="I71" s="79"/>
      <c r="J71" s="80"/>
    </row>
    <row r="72" spans="1:10" ht="15.75" thickBot="1" x14ac:dyDescent="0.3">
      <c r="A72" s="101"/>
      <c r="B72" s="84">
        <v>5</v>
      </c>
      <c r="C72" s="85">
        <v>5</v>
      </c>
      <c r="D72" s="86">
        <v>4</v>
      </c>
      <c r="E72" s="79"/>
      <c r="F72" s="79"/>
      <c r="G72" s="79"/>
      <c r="H72" s="79"/>
      <c r="I72" s="79"/>
      <c r="J72" s="80"/>
    </row>
    <row r="73" spans="1:10" ht="15.75" thickBot="1" x14ac:dyDescent="0.3">
      <c r="A73" s="159" t="s">
        <v>73</v>
      </c>
      <c r="B73" s="160"/>
      <c r="C73" s="88">
        <f>AVERAGE(C71:C72)</f>
        <v>4</v>
      </c>
      <c r="D73" s="89">
        <f>AVERAGE(D71:D72)</f>
        <v>4</v>
      </c>
      <c r="E73" s="79"/>
      <c r="F73" s="79"/>
      <c r="G73" s="79"/>
      <c r="H73" s="79"/>
      <c r="I73" s="79"/>
      <c r="J73" s="80"/>
    </row>
    <row r="74" spans="1:10" ht="15.75" thickBot="1" x14ac:dyDescent="0.3">
      <c r="A74" s="169" t="s">
        <v>75</v>
      </c>
      <c r="B74" s="170"/>
      <c r="C74" s="90">
        <f>(C71-C$73)^2</f>
        <v>1</v>
      </c>
      <c r="D74" s="91">
        <f>(D71-D$73)^2</f>
        <v>0</v>
      </c>
      <c r="E74" s="79"/>
      <c r="F74" s="79"/>
      <c r="G74" s="79"/>
      <c r="H74" s="79"/>
      <c r="I74" s="79"/>
      <c r="J74" s="80"/>
    </row>
    <row r="75" spans="1:10" ht="15.75" thickBot="1" x14ac:dyDescent="0.3">
      <c r="A75" s="177" t="s">
        <v>83</v>
      </c>
      <c r="B75" s="178"/>
      <c r="C75" s="90">
        <f>(C72-C$73)^2</f>
        <v>1</v>
      </c>
      <c r="D75" s="91">
        <f>(D72-D$73)^2</f>
        <v>0</v>
      </c>
      <c r="E75" s="79"/>
      <c r="F75" s="79"/>
      <c r="G75" s="79"/>
      <c r="H75" s="79"/>
      <c r="I75" s="79"/>
      <c r="J75" s="80"/>
    </row>
    <row r="76" spans="1:10" ht="15.75" thickBot="1" x14ac:dyDescent="0.3">
      <c r="A76" s="163" t="s">
        <v>80</v>
      </c>
      <c r="B76" s="164"/>
      <c r="C76" s="93">
        <f>SUM(C74:C75)</f>
        <v>2</v>
      </c>
      <c r="D76" s="89">
        <f>SUM(D74:D75)</f>
        <v>0</v>
      </c>
      <c r="E76" s="79"/>
      <c r="F76" s="79"/>
      <c r="G76" s="79"/>
      <c r="H76" s="79"/>
      <c r="I76" s="79"/>
      <c r="J76" s="80"/>
    </row>
    <row r="77" spans="1:10" ht="15.75" thickBot="1" x14ac:dyDescent="0.3">
      <c r="A77" s="159" t="s">
        <v>78</v>
      </c>
      <c r="B77" s="160"/>
      <c r="C77" s="88">
        <f>(COUNT(B71:B72)-1)*2</f>
        <v>2</v>
      </c>
      <c r="D77" s="89"/>
      <c r="E77" s="103"/>
      <c r="F77" s="103"/>
      <c r="G77" s="103"/>
      <c r="H77" s="103"/>
      <c r="I77" s="103"/>
      <c r="J77" s="104"/>
    </row>
    <row r="79" spans="1:10" ht="15.75" thickBot="1" x14ac:dyDescent="0.3"/>
    <row r="80" spans="1:10" ht="19.5" thickBot="1" x14ac:dyDescent="0.35">
      <c r="A80" s="72" t="s">
        <v>87</v>
      </c>
      <c r="B80" s="73"/>
      <c r="C80" s="73"/>
      <c r="D80" s="73"/>
      <c r="E80" s="73"/>
      <c r="F80" s="73"/>
      <c r="G80" s="73"/>
      <c r="H80" s="73"/>
      <c r="I80" s="73"/>
      <c r="J80" s="74"/>
    </row>
    <row r="81" spans="1:10" ht="15.75" thickBot="1" x14ac:dyDescent="0.3">
      <c r="A81" s="75" t="s">
        <v>67</v>
      </c>
      <c r="B81" s="76" t="s">
        <v>0</v>
      </c>
      <c r="C81" s="77" t="s">
        <v>2</v>
      </c>
      <c r="D81" s="78" t="s">
        <v>3</v>
      </c>
      <c r="E81" s="79"/>
      <c r="F81" s="79"/>
      <c r="G81" s="79"/>
      <c r="H81" s="79"/>
      <c r="I81" s="79"/>
      <c r="J81" s="80"/>
    </row>
    <row r="82" spans="1:10" x14ac:dyDescent="0.25">
      <c r="A82" s="138">
        <v>1</v>
      </c>
      <c r="B82" s="81">
        <v>1</v>
      </c>
      <c r="C82" s="82">
        <v>1</v>
      </c>
      <c r="D82" s="83">
        <v>1</v>
      </c>
      <c r="E82" s="79"/>
      <c r="F82" s="79"/>
      <c r="G82" s="79"/>
      <c r="H82" s="79"/>
      <c r="I82" s="79"/>
      <c r="J82" s="80"/>
    </row>
    <row r="83" spans="1:10" ht="15.75" thickBot="1" x14ac:dyDescent="0.3">
      <c r="A83" s="101"/>
      <c r="B83" s="84">
        <v>3</v>
      </c>
      <c r="C83" s="85">
        <v>1</v>
      </c>
      <c r="D83" s="86">
        <v>2</v>
      </c>
      <c r="E83" s="79"/>
      <c r="F83" s="79"/>
      <c r="G83" s="79"/>
      <c r="H83" s="79"/>
      <c r="I83" s="79"/>
      <c r="J83" s="80"/>
    </row>
    <row r="84" spans="1:10" ht="15.75" thickBot="1" x14ac:dyDescent="0.3">
      <c r="A84" s="159" t="s">
        <v>73</v>
      </c>
      <c r="B84" s="160"/>
      <c r="C84" s="88">
        <f>AVERAGE(C82:C83)</f>
        <v>1</v>
      </c>
      <c r="D84" s="89">
        <f>AVERAGE(D82:D83)</f>
        <v>1.5</v>
      </c>
      <c r="E84" s="79"/>
      <c r="F84" s="79"/>
      <c r="G84" s="79"/>
      <c r="H84" s="79"/>
      <c r="I84" s="79"/>
      <c r="J84" s="80"/>
    </row>
    <row r="85" spans="1:10" ht="15.75" thickBot="1" x14ac:dyDescent="0.3">
      <c r="A85" s="169" t="s">
        <v>75</v>
      </c>
      <c r="B85" s="170"/>
      <c r="C85" s="90">
        <f>(C82-C$57)^2</f>
        <v>0</v>
      </c>
      <c r="D85" s="91">
        <f>(D82-D$57)^2</f>
        <v>0.25</v>
      </c>
      <c r="E85" s="79"/>
      <c r="F85" s="79"/>
      <c r="G85" s="79"/>
      <c r="H85" s="79"/>
      <c r="I85" s="79"/>
      <c r="J85" s="80"/>
    </row>
    <row r="86" spans="1:10" ht="15.75" thickBot="1" x14ac:dyDescent="0.3">
      <c r="A86" s="169" t="s">
        <v>83</v>
      </c>
      <c r="B86" s="170"/>
      <c r="C86" s="90">
        <f>(C83-C$57)^2</f>
        <v>0</v>
      </c>
      <c r="D86" s="91">
        <f>(D83-D$57)^2</f>
        <v>0.25</v>
      </c>
      <c r="E86" s="79"/>
      <c r="F86" s="79"/>
      <c r="G86" s="79"/>
      <c r="H86" s="79"/>
      <c r="I86" s="79"/>
      <c r="J86" s="80"/>
    </row>
    <row r="87" spans="1:10" ht="15.75" thickBot="1" x14ac:dyDescent="0.3">
      <c r="A87" s="163" t="s">
        <v>80</v>
      </c>
      <c r="B87" s="164"/>
      <c r="C87" s="93">
        <f>SUM(C85:C86)</f>
        <v>0</v>
      </c>
      <c r="D87" s="89">
        <f>SUM(D85:D86)</f>
        <v>0.5</v>
      </c>
      <c r="E87" s="79"/>
      <c r="F87" s="79"/>
      <c r="G87" s="79"/>
      <c r="H87" s="79"/>
      <c r="I87" s="79"/>
      <c r="J87" s="80"/>
    </row>
    <row r="88" spans="1:10" ht="15.75" thickBot="1" x14ac:dyDescent="0.3">
      <c r="A88" s="159" t="s">
        <v>78</v>
      </c>
      <c r="B88" s="160"/>
      <c r="C88" s="159">
        <f>(COUNT(B82:B83)-1)*2</f>
        <v>2</v>
      </c>
      <c r="D88" s="160"/>
      <c r="E88" s="79"/>
      <c r="F88" s="79"/>
      <c r="G88" s="79"/>
      <c r="H88" s="79"/>
      <c r="I88" s="79"/>
      <c r="J88" s="80"/>
    </row>
    <row r="89" spans="1:10" x14ac:dyDescent="0.25">
      <c r="A89" s="94"/>
      <c r="B89" s="79"/>
      <c r="C89" s="79"/>
      <c r="D89" s="79"/>
      <c r="E89" s="79"/>
      <c r="F89" s="79"/>
      <c r="G89" s="79"/>
      <c r="H89" s="79"/>
      <c r="I89" s="79"/>
      <c r="J89" s="80"/>
    </row>
    <row r="90" spans="1:10" ht="15.75" thickBot="1" x14ac:dyDescent="0.3">
      <c r="A90" s="94"/>
      <c r="B90" s="79"/>
      <c r="C90" s="79"/>
      <c r="D90" s="79"/>
      <c r="E90" s="87"/>
      <c r="F90" s="87"/>
      <c r="G90" s="87"/>
      <c r="H90" s="87"/>
      <c r="I90" s="79"/>
      <c r="J90" s="80"/>
    </row>
    <row r="91" spans="1:10" ht="15.75" thickBot="1" x14ac:dyDescent="0.3">
      <c r="A91" s="94"/>
      <c r="B91" s="79"/>
      <c r="C91" s="79"/>
      <c r="D91" s="79"/>
      <c r="E91" s="75" t="s">
        <v>67</v>
      </c>
      <c r="F91" s="139" t="s">
        <v>0</v>
      </c>
      <c r="G91" s="141" t="s">
        <v>2</v>
      </c>
      <c r="H91" s="140" t="s">
        <v>3</v>
      </c>
      <c r="I91" s="79"/>
      <c r="J91" s="80"/>
    </row>
    <row r="92" spans="1:10" x14ac:dyDescent="0.25">
      <c r="A92" s="94"/>
      <c r="B92" s="79"/>
      <c r="C92" s="79"/>
      <c r="D92" s="79"/>
      <c r="E92" s="169">
        <v>3</v>
      </c>
      <c r="F92" s="142">
        <v>4</v>
      </c>
      <c r="G92" s="90">
        <v>3</v>
      </c>
      <c r="H92" s="91">
        <v>4</v>
      </c>
      <c r="I92" s="79"/>
      <c r="J92" s="80"/>
    </row>
    <row r="93" spans="1:10" ht="15" customHeight="1" x14ac:dyDescent="0.25">
      <c r="A93" s="94"/>
      <c r="B93" s="79"/>
      <c r="C93" s="79"/>
      <c r="D93" s="79"/>
      <c r="E93" s="167"/>
      <c r="F93" s="81">
        <v>5</v>
      </c>
      <c r="G93" s="82">
        <v>5</v>
      </c>
      <c r="H93" s="83">
        <v>4</v>
      </c>
      <c r="I93" s="79"/>
      <c r="J93" s="80"/>
    </row>
    <row r="94" spans="1:10" ht="15" customHeight="1" thickBot="1" x14ac:dyDescent="0.3">
      <c r="A94" s="94"/>
      <c r="B94" s="79"/>
      <c r="C94" s="79"/>
      <c r="D94" s="79"/>
      <c r="E94" s="167"/>
      <c r="F94" s="81">
        <v>2</v>
      </c>
      <c r="G94" s="82">
        <f>AVERAGE(G92:G93)</f>
        <v>4</v>
      </c>
      <c r="H94" s="83">
        <v>1</v>
      </c>
      <c r="I94" s="79"/>
      <c r="J94" s="80"/>
    </row>
    <row r="95" spans="1:10" ht="15" customHeight="1" thickBot="1" x14ac:dyDescent="0.3">
      <c r="A95" s="94"/>
      <c r="B95" s="79"/>
      <c r="C95" s="79"/>
      <c r="D95" s="79"/>
      <c r="E95" s="159" t="s">
        <v>73</v>
      </c>
      <c r="F95" s="160"/>
      <c r="G95" s="93">
        <f>AVERAGE(G92:G94)</f>
        <v>4</v>
      </c>
      <c r="H95" s="89">
        <f>AVERAGE(H92:H94)</f>
        <v>3</v>
      </c>
      <c r="I95" s="79"/>
      <c r="J95" s="80"/>
    </row>
    <row r="96" spans="1:10" ht="15.75" thickBot="1" x14ac:dyDescent="0.3">
      <c r="A96" s="94"/>
      <c r="B96" s="79"/>
      <c r="C96" s="79"/>
      <c r="D96" s="79"/>
      <c r="E96" s="167" t="s">
        <v>75</v>
      </c>
      <c r="F96" s="168"/>
      <c r="G96" s="82">
        <f t="shared" ref="G96:H98" si="0">(G92-G$95)^2</f>
        <v>1</v>
      </c>
      <c r="H96" s="83">
        <f t="shared" si="0"/>
        <v>1</v>
      </c>
      <c r="I96" s="79"/>
      <c r="J96" s="80"/>
    </row>
    <row r="97" spans="1:10" ht="15.75" thickBot="1" x14ac:dyDescent="0.3">
      <c r="A97" s="94"/>
      <c r="B97" s="79"/>
      <c r="C97" s="79"/>
      <c r="D97" s="79"/>
      <c r="E97" s="169" t="s">
        <v>83</v>
      </c>
      <c r="F97" s="170"/>
      <c r="G97" s="90">
        <f t="shared" si="0"/>
        <v>1</v>
      </c>
      <c r="H97" s="91">
        <f t="shared" si="0"/>
        <v>1</v>
      </c>
      <c r="I97" s="79"/>
      <c r="J97" s="80"/>
    </row>
    <row r="98" spans="1:10" ht="15.75" thickBot="1" x14ac:dyDescent="0.3">
      <c r="A98" s="94"/>
      <c r="B98" s="79"/>
      <c r="C98" s="79"/>
      <c r="D98" s="79"/>
      <c r="E98" s="163" t="s">
        <v>76</v>
      </c>
      <c r="F98" s="164"/>
      <c r="G98" s="88">
        <f t="shared" si="0"/>
        <v>0</v>
      </c>
      <c r="H98" s="89">
        <f t="shared" si="0"/>
        <v>4</v>
      </c>
      <c r="I98" s="79"/>
      <c r="J98" s="80"/>
    </row>
    <row r="99" spans="1:10" ht="15.75" thickBot="1" x14ac:dyDescent="0.3">
      <c r="A99" s="94"/>
      <c r="B99" s="79"/>
      <c r="C99" s="79"/>
      <c r="D99" s="79"/>
      <c r="E99" s="159" t="s">
        <v>80</v>
      </c>
      <c r="F99" s="160"/>
      <c r="G99" s="88">
        <f>SUM(G96:G98)</f>
        <v>2</v>
      </c>
      <c r="H99" s="89">
        <f>SUM(H96:H98)</f>
        <v>6</v>
      </c>
      <c r="I99" s="79"/>
      <c r="J99" s="80"/>
    </row>
    <row r="100" spans="1:10" ht="15.75" thickBot="1" x14ac:dyDescent="0.3">
      <c r="A100" s="102"/>
      <c r="B100" s="103"/>
      <c r="C100" s="103"/>
      <c r="D100" s="103"/>
      <c r="E100" s="159" t="s">
        <v>78</v>
      </c>
      <c r="F100" s="160"/>
      <c r="G100" s="159">
        <f>(COUNT(F92:F94)-1)*2</f>
        <v>4</v>
      </c>
      <c r="H100" s="160"/>
      <c r="I100" s="103"/>
      <c r="J100" s="104"/>
    </row>
    <row r="101" spans="1:10" x14ac:dyDescent="0.25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</row>
    <row r="102" spans="1:10" ht="15.75" thickBot="1" x14ac:dyDescent="0.3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</row>
    <row r="103" spans="1:10" ht="19.5" thickBot="1" x14ac:dyDescent="0.35">
      <c r="A103" s="72" t="s">
        <v>88</v>
      </c>
      <c r="B103" s="73"/>
      <c r="C103" s="73"/>
      <c r="D103" s="74"/>
      <c r="E103" s="143"/>
      <c r="F103" s="143"/>
      <c r="G103" s="143"/>
      <c r="H103" s="143"/>
      <c r="I103" s="143"/>
      <c r="J103" s="143"/>
    </row>
    <row r="104" spans="1:10" ht="15.75" thickBot="1" x14ac:dyDescent="0.3">
      <c r="A104" s="75" t="s">
        <v>67</v>
      </c>
      <c r="B104" s="77" t="s">
        <v>0</v>
      </c>
      <c r="C104" s="77" t="s">
        <v>2</v>
      </c>
      <c r="D104" s="92" t="s">
        <v>3</v>
      </c>
      <c r="E104" s="143"/>
      <c r="F104" s="143"/>
      <c r="G104" s="143"/>
      <c r="H104" s="143"/>
      <c r="I104" s="143"/>
      <c r="J104" s="143"/>
    </row>
    <row r="105" spans="1:10" x14ac:dyDescent="0.25">
      <c r="A105" s="171">
        <v>1</v>
      </c>
      <c r="B105" s="90">
        <v>1</v>
      </c>
      <c r="C105" s="90">
        <v>1</v>
      </c>
      <c r="D105" s="96">
        <v>1</v>
      </c>
      <c r="E105" s="143"/>
      <c r="F105" s="143"/>
      <c r="G105" s="143"/>
      <c r="H105" s="143"/>
      <c r="I105" s="143"/>
      <c r="J105" s="143"/>
    </row>
    <row r="106" spans="1:10" x14ac:dyDescent="0.25">
      <c r="A106" s="185"/>
      <c r="B106" s="82">
        <v>3</v>
      </c>
      <c r="C106" s="82">
        <v>1</v>
      </c>
      <c r="D106" s="98">
        <v>2</v>
      </c>
      <c r="E106" s="143"/>
      <c r="F106" s="143"/>
      <c r="G106" s="143"/>
      <c r="H106" s="143"/>
      <c r="I106" s="143"/>
      <c r="J106" s="143"/>
    </row>
    <row r="107" spans="1:10" x14ac:dyDescent="0.25">
      <c r="A107" s="185"/>
      <c r="B107" s="82">
        <v>4</v>
      </c>
      <c r="C107" s="82">
        <v>3</v>
      </c>
      <c r="D107" s="98">
        <v>4</v>
      </c>
      <c r="E107" s="143"/>
      <c r="F107" s="143"/>
      <c r="G107" s="143"/>
      <c r="H107" s="143"/>
      <c r="I107" s="143"/>
      <c r="J107" s="143"/>
    </row>
    <row r="108" spans="1:10" x14ac:dyDescent="0.25">
      <c r="A108" s="185"/>
      <c r="B108" s="82">
        <v>5</v>
      </c>
      <c r="C108" s="82">
        <v>5</v>
      </c>
      <c r="D108" s="98">
        <v>4</v>
      </c>
      <c r="E108" s="143"/>
      <c r="F108" s="143"/>
      <c r="G108" s="143"/>
      <c r="H108" s="143"/>
      <c r="I108" s="143"/>
      <c r="J108" s="143"/>
    </row>
    <row r="109" spans="1:10" ht="15.75" thickBot="1" x14ac:dyDescent="0.3">
      <c r="A109" s="172"/>
      <c r="B109" s="85">
        <v>2</v>
      </c>
      <c r="C109" s="85">
        <f>AVERAGE(C107:C108)</f>
        <v>4</v>
      </c>
      <c r="D109" s="100">
        <v>1</v>
      </c>
      <c r="E109" s="143"/>
      <c r="F109" s="143"/>
      <c r="G109" s="143"/>
      <c r="H109" s="143"/>
      <c r="I109" s="143"/>
      <c r="J109" s="143"/>
    </row>
    <row r="110" spans="1:10" ht="15.75" thickBot="1" x14ac:dyDescent="0.3">
      <c r="A110" s="159" t="s">
        <v>73</v>
      </c>
      <c r="B110" s="160"/>
      <c r="C110" s="93">
        <f>AVERAGE(C105:C109)</f>
        <v>2.8</v>
      </c>
      <c r="D110" s="89">
        <f>AVERAGE(D105:D109)</f>
        <v>2.4</v>
      </c>
      <c r="E110" s="143"/>
      <c r="F110" s="143"/>
      <c r="G110" s="143"/>
      <c r="H110" s="143"/>
      <c r="I110" s="143"/>
      <c r="J110" s="143"/>
    </row>
    <row r="111" spans="1:10" ht="15.75" thickBot="1" x14ac:dyDescent="0.3">
      <c r="A111" s="167" t="s">
        <v>75</v>
      </c>
      <c r="B111" s="168"/>
      <c r="C111" s="142">
        <f>(C105-C$110)^2</f>
        <v>3.2399999999999993</v>
      </c>
      <c r="D111" s="96">
        <f>(D105-D$110)^2</f>
        <v>1.9599999999999997</v>
      </c>
      <c r="E111" s="143"/>
      <c r="F111" s="143"/>
      <c r="G111" s="143"/>
      <c r="H111" s="143"/>
      <c r="I111" s="143"/>
      <c r="J111" s="143"/>
    </row>
    <row r="112" spans="1:10" ht="15.75" thickBot="1" x14ac:dyDescent="0.3">
      <c r="A112" s="169" t="s">
        <v>83</v>
      </c>
      <c r="B112" s="170"/>
      <c r="C112" s="97">
        <f t="shared" ref="C112:D112" si="1">(C106-C$110)^2</f>
        <v>3.2399999999999993</v>
      </c>
      <c r="D112" s="98">
        <f t="shared" si="1"/>
        <v>0.15999999999999992</v>
      </c>
      <c r="E112" s="143"/>
      <c r="F112" s="143"/>
      <c r="G112" s="143"/>
      <c r="H112" s="143"/>
      <c r="I112" s="143"/>
      <c r="J112" s="143"/>
    </row>
    <row r="113" spans="1:10" ht="15.75" thickBot="1" x14ac:dyDescent="0.3">
      <c r="A113" s="163" t="s">
        <v>76</v>
      </c>
      <c r="B113" s="164"/>
      <c r="C113" s="97">
        <f t="shared" ref="C113:D113" si="2">(C107-C$110)^2</f>
        <v>4.000000000000007E-2</v>
      </c>
      <c r="D113" s="98">
        <f t="shared" si="2"/>
        <v>2.5600000000000005</v>
      </c>
      <c r="E113" s="144"/>
      <c r="F113" s="144"/>
      <c r="G113" s="144"/>
      <c r="H113" s="144"/>
      <c r="I113" s="143"/>
      <c r="J113" s="143"/>
    </row>
    <row r="114" spans="1:10" ht="15.75" thickBot="1" x14ac:dyDescent="0.3">
      <c r="A114" s="163" t="s">
        <v>89</v>
      </c>
      <c r="B114" s="164"/>
      <c r="C114" s="97">
        <f>(C108-C$110)^2</f>
        <v>4.8400000000000007</v>
      </c>
      <c r="D114" s="98">
        <f>(D108-D$110)^2</f>
        <v>2.5600000000000005</v>
      </c>
      <c r="E114" s="58"/>
      <c r="F114" s="58"/>
      <c r="G114" s="58"/>
      <c r="H114" s="58"/>
      <c r="I114" s="143"/>
      <c r="J114" s="143"/>
    </row>
    <row r="115" spans="1:10" ht="15.75" thickBot="1" x14ac:dyDescent="0.3">
      <c r="A115" s="163" t="s">
        <v>90</v>
      </c>
      <c r="B115" s="164"/>
      <c r="C115" s="97">
        <f t="shared" ref="C115:D115" si="3">(C109-C$110)^2</f>
        <v>1.4400000000000004</v>
      </c>
      <c r="D115" s="98">
        <f t="shared" si="3"/>
        <v>1.9599999999999997</v>
      </c>
      <c r="E115" s="58"/>
      <c r="F115" s="58"/>
      <c r="G115" s="58"/>
      <c r="H115" s="58"/>
      <c r="I115" s="143"/>
      <c r="J115" s="143"/>
    </row>
    <row r="116" spans="1:10" ht="15.75" thickBot="1" x14ac:dyDescent="0.3">
      <c r="A116" s="159" t="s">
        <v>80</v>
      </c>
      <c r="B116" s="160"/>
      <c r="C116" s="99">
        <f>SUM(C111:C115)</f>
        <v>12.8</v>
      </c>
      <c r="D116" s="100">
        <f>SUM(D111:D115)</f>
        <v>9.1999999999999993</v>
      </c>
      <c r="E116" s="58">
        <f>SUM(C116:D116)</f>
        <v>22</v>
      </c>
      <c r="F116" s="58"/>
      <c r="G116" s="58"/>
      <c r="H116" s="58"/>
      <c r="I116" s="143"/>
      <c r="J116" s="143"/>
    </row>
    <row r="117" spans="1:10" ht="15.75" thickBot="1" x14ac:dyDescent="0.3">
      <c r="A117" s="159" t="s">
        <v>78</v>
      </c>
      <c r="B117" s="160"/>
      <c r="C117" s="161">
        <f>(COUNT(B105:B109)-1)*2</f>
        <v>8</v>
      </c>
      <c r="D117" s="162"/>
      <c r="E117" s="58"/>
      <c r="F117" s="58"/>
      <c r="G117" s="58"/>
      <c r="H117" s="58"/>
      <c r="I117" s="143"/>
      <c r="J117" s="143"/>
    </row>
    <row r="118" spans="1:10" x14ac:dyDescent="0.25">
      <c r="A118" s="145"/>
      <c r="B118" s="143"/>
      <c r="C118" s="143"/>
      <c r="D118" s="143"/>
      <c r="E118" s="58"/>
      <c r="F118" s="58"/>
      <c r="G118" s="58"/>
      <c r="H118" s="58"/>
      <c r="I118" s="143"/>
      <c r="J118" s="143"/>
    </row>
    <row r="119" spans="1:10" x14ac:dyDescent="0.25">
      <c r="A119" s="143"/>
      <c r="B119" s="143"/>
      <c r="C119" s="143"/>
      <c r="D119" s="143"/>
      <c r="E119" s="58"/>
      <c r="F119" s="58"/>
      <c r="G119" s="58"/>
      <c r="H119" s="58"/>
      <c r="I119" s="143"/>
      <c r="J119" s="143"/>
    </row>
    <row r="120" spans="1:10" x14ac:dyDescent="0.25">
      <c r="A120" s="143"/>
      <c r="B120" s="143"/>
      <c r="C120" s="143"/>
      <c r="D120" s="143"/>
      <c r="E120" s="58"/>
      <c r="F120" s="58"/>
      <c r="G120" s="58"/>
      <c r="H120" s="58"/>
      <c r="I120" s="143"/>
      <c r="J120" s="143"/>
    </row>
    <row r="121" spans="1:10" x14ac:dyDescent="0.25">
      <c r="A121" s="143"/>
      <c r="B121" s="143"/>
      <c r="C121" s="143"/>
      <c r="D121" s="143"/>
      <c r="E121" s="58"/>
      <c r="F121" s="58"/>
      <c r="G121" s="58"/>
      <c r="H121" s="58"/>
      <c r="I121" s="143"/>
      <c r="J121" s="143"/>
    </row>
    <row r="122" spans="1:10" x14ac:dyDescent="0.25">
      <c r="A122" s="143"/>
      <c r="B122" s="143"/>
      <c r="C122" s="143"/>
      <c r="D122" s="143"/>
      <c r="E122" s="58"/>
      <c r="F122" s="58"/>
      <c r="G122" s="58"/>
      <c r="H122" s="58"/>
      <c r="I122" s="143"/>
      <c r="J122" s="143"/>
    </row>
    <row r="123" spans="1:10" x14ac:dyDescent="0.25">
      <c r="A123" s="143"/>
      <c r="B123" s="143"/>
      <c r="C123" s="143"/>
      <c r="D123" s="143"/>
      <c r="E123" s="58"/>
      <c r="F123" s="58"/>
      <c r="G123" s="58"/>
      <c r="H123" s="58"/>
      <c r="I123" s="143"/>
      <c r="J123" s="143"/>
    </row>
    <row r="124" spans="1:10" x14ac:dyDescent="0.25">
      <c r="A124" s="143"/>
      <c r="B124" s="143"/>
      <c r="C124" s="143"/>
      <c r="D124" s="143"/>
    </row>
    <row r="125" spans="1:10" x14ac:dyDescent="0.25">
      <c r="A125" s="70"/>
      <c r="B125" s="70"/>
      <c r="C125" s="70"/>
      <c r="D125" s="70"/>
    </row>
    <row r="126" spans="1:10" x14ac:dyDescent="0.25">
      <c r="A126" s="144"/>
      <c r="B126" s="144"/>
      <c r="C126" s="144"/>
      <c r="D126" s="144"/>
    </row>
    <row r="127" spans="1:10" x14ac:dyDescent="0.25">
      <c r="A127" s="144"/>
      <c r="B127" s="144"/>
      <c r="C127" s="144"/>
      <c r="D127" s="144"/>
    </row>
    <row r="128" spans="1:10" x14ac:dyDescent="0.25">
      <c r="A128" s="144"/>
      <c r="B128" s="144"/>
      <c r="C128" s="144"/>
      <c r="D128" s="144"/>
    </row>
    <row r="129" spans="1:4" x14ac:dyDescent="0.25">
      <c r="A129" s="144"/>
      <c r="B129" s="144"/>
      <c r="C129" s="144"/>
      <c r="D129" s="144"/>
    </row>
    <row r="130" spans="1:4" x14ac:dyDescent="0.25">
      <c r="A130" s="144"/>
      <c r="B130" s="144"/>
      <c r="C130" s="144"/>
      <c r="D130" s="144"/>
    </row>
    <row r="131" spans="1:4" x14ac:dyDescent="0.25">
      <c r="A131" s="70"/>
      <c r="B131" s="70"/>
      <c r="C131" s="70"/>
      <c r="D131" s="70"/>
    </row>
  </sheetData>
  <mergeCells count="63">
    <mergeCell ref="A105:A109"/>
    <mergeCell ref="A116:B116"/>
    <mergeCell ref="E99:F99"/>
    <mergeCell ref="E100:F100"/>
    <mergeCell ref="C88:D88"/>
    <mergeCell ref="G100:H100"/>
    <mergeCell ref="C61:D61"/>
    <mergeCell ref="E95:F95"/>
    <mergeCell ref="E96:F96"/>
    <mergeCell ref="E97:F97"/>
    <mergeCell ref="E98:F98"/>
    <mergeCell ref="E92:E94"/>
    <mergeCell ref="G66:H68"/>
    <mergeCell ref="A86:B86"/>
    <mergeCell ref="A87:B87"/>
    <mergeCell ref="A88:B88"/>
    <mergeCell ref="A77:B77"/>
    <mergeCell ref="E68:F68"/>
    <mergeCell ref="A84:B84"/>
    <mergeCell ref="A85:B85"/>
    <mergeCell ref="E67:F67"/>
    <mergeCell ref="A73:B73"/>
    <mergeCell ref="A74:B74"/>
    <mergeCell ref="A75:B75"/>
    <mergeCell ref="A76:B76"/>
    <mergeCell ref="E48:F48"/>
    <mergeCell ref="A40:B40"/>
    <mergeCell ref="A60:B60"/>
    <mergeCell ref="E65:F65"/>
    <mergeCell ref="E66:F66"/>
    <mergeCell ref="A57:B57"/>
    <mergeCell ref="A58:B58"/>
    <mergeCell ref="A59:B59"/>
    <mergeCell ref="A61:B61"/>
    <mergeCell ref="G33:H35"/>
    <mergeCell ref="A42:B42"/>
    <mergeCell ref="C40:D42"/>
    <mergeCell ref="E46:F46"/>
    <mergeCell ref="E47:F47"/>
    <mergeCell ref="A23:B23"/>
    <mergeCell ref="A21:A22"/>
    <mergeCell ref="C27:D27"/>
    <mergeCell ref="A27:B27"/>
    <mergeCell ref="A39:B39"/>
    <mergeCell ref="A24:B24"/>
    <mergeCell ref="A25:B25"/>
    <mergeCell ref="A26:B26"/>
    <mergeCell ref="A117:B117"/>
    <mergeCell ref="C117:D117"/>
    <mergeCell ref="A114:B114"/>
    <mergeCell ref="A115:B115"/>
    <mergeCell ref="H27:J27"/>
    <mergeCell ref="A110:B110"/>
    <mergeCell ref="A111:B111"/>
    <mergeCell ref="A112:B112"/>
    <mergeCell ref="A113:B113"/>
    <mergeCell ref="E32:F32"/>
    <mergeCell ref="E33:F33"/>
    <mergeCell ref="A41:B41"/>
    <mergeCell ref="E49:F49"/>
    <mergeCell ref="G47:H49"/>
    <mergeCell ref="E34:F34"/>
    <mergeCell ref="E35:F35"/>
  </mergeCells>
  <conditionalFormatting sqref="B21">
    <cfRule type="duplicateValues" dxfId="37" priority="41"/>
    <cfRule type="duplicateValues" dxfId="36" priority="42"/>
  </conditionalFormatting>
  <conditionalFormatting sqref="B22">
    <cfRule type="duplicateValues" dxfId="35" priority="39"/>
    <cfRule type="duplicateValues" dxfId="34" priority="40"/>
  </conditionalFormatting>
  <conditionalFormatting sqref="F31">
    <cfRule type="duplicateValues" dxfId="33" priority="37"/>
    <cfRule type="duplicateValues" dxfId="32" priority="38"/>
  </conditionalFormatting>
  <conditionalFormatting sqref="F45 B38">
    <cfRule type="duplicateValues" dxfId="31" priority="69"/>
    <cfRule type="duplicateValues" dxfId="30" priority="70"/>
  </conditionalFormatting>
  <conditionalFormatting sqref="B4 B7 B10 B13:B14">
    <cfRule type="duplicateValues" dxfId="29" priority="75"/>
    <cfRule type="duplicateValues" dxfId="28" priority="76"/>
  </conditionalFormatting>
  <conditionalFormatting sqref="B16">
    <cfRule type="duplicateValues" dxfId="27" priority="33"/>
    <cfRule type="duplicateValues" dxfId="26" priority="34"/>
  </conditionalFormatting>
  <conditionalFormatting sqref="B55">
    <cfRule type="duplicateValues" dxfId="25" priority="27"/>
    <cfRule type="duplicateValues" dxfId="24" priority="28"/>
  </conditionalFormatting>
  <conditionalFormatting sqref="B56">
    <cfRule type="duplicateValues" dxfId="23" priority="25"/>
    <cfRule type="duplicateValues" dxfId="22" priority="26"/>
  </conditionalFormatting>
  <conditionalFormatting sqref="F64">
    <cfRule type="duplicateValues" dxfId="21" priority="23"/>
    <cfRule type="duplicateValues" dxfId="20" priority="24"/>
  </conditionalFormatting>
  <conditionalFormatting sqref="B71">
    <cfRule type="duplicateValues" dxfId="19" priority="21"/>
    <cfRule type="duplicateValues" dxfId="18" priority="22"/>
  </conditionalFormatting>
  <conditionalFormatting sqref="B72">
    <cfRule type="duplicateValues" dxfId="17" priority="19"/>
    <cfRule type="duplicateValues" dxfId="16" priority="20"/>
  </conditionalFormatting>
  <conditionalFormatting sqref="B82">
    <cfRule type="duplicateValues" dxfId="15" priority="17"/>
    <cfRule type="duplicateValues" dxfId="14" priority="18"/>
  </conditionalFormatting>
  <conditionalFormatting sqref="B83">
    <cfRule type="duplicateValues" dxfId="13" priority="15"/>
    <cfRule type="duplicateValues" dxfId="12" priority="16"/>
  </conditionalFormatting>
  <conditionalFormatting sqref="F92">
    <cfRule type="duplicateValues" dxfId="11" priority="11"/>
    <cfRule type="duplicateValues" dxfId="10" priority="12"/>
  </conditionalFormatting>
  <conditionalFormatting sqref="F93">
    <cfRule type="duplicateValues" dxfId="9" priority="9"/>
    <cfRule type="duplicateValues" dxfId="8" priority="10"/>
  </conditionalFormatting>
  <conditionalFormatting sqref="B105">
    <cfRule type="duplicateValues" dxfId="7" priority="7"/>
    <cfRule type="duplicateValues" dxfId="6" priority="8"/>
  </conditionalFormatting>
  <conditionalFormatting sqref="B106">
    <cfRule type="duplicateValues" dxfId="5" priority="5"/>
    <cfRule type="duplicateValues" dxfId="4" priority="6"/>
  </conditionalFormatting>
  <conditionalFormatting sqref="B107">
    <cfRule type="duplicateValues" dxfId="3" priority="3"/>
    <cfRule type="duplicateValues" dxfId="2" priority="4"/>
  </conditionalFormatting>
  <conditionalFormatting sqref="B10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F17" sqref="F17"/>
    </sheetView>
  </sheetViews>
  <sheetFormatPr defaultRowHeight="15" x14ac:dyDescent="0.25"/>
  <cols>
    <col min="1" max="1" width="25.140625" bestFit="1" customWidth="1"/>
    <col min="4" max="4" width="25.140625" bestFit="1" customWidth="1"/>
    <col min="5" max="5" width="12" bestFit="1" customWidth="1"/>
    <col min="6" max="6" width="11.28515625" bestFit="1" customWidth="1"/>
  </cols>
  <sheetData>
    <row r="1" spans="1:5" x14ac:dyDescent="0.25">
      <c r="A1" s="186" t="s">
        <v>91</v>
      </c>
      <c r="B1" s="187"/>
      <c r="D1" s="186" t="s">
        <v>97</v>
      </c>
      <c r="E1" s="187"/>
    </row>
    <row r="2" spans="1:5" x14ac:dyDescent="0.25">
      <c r="A2" s="66" t="s">
        <v>92</v>
      </c>
      <c r="B2" s="146">
        <f>SUM('Menghitung RMSSTD dan RS'!G4:H4,'Menghitung RMSSTD dan RS'!G7:H7,'Menghitung RMSSTD dan RS'!G10:H10,'Menghitung RMSSTD dan RS'!G13:H13,'Menghitung RMSSTD dan RS'!G16:H16)</f>
        <v>0</v>
      </c>
      <c r="D2" s="66" t="s">
        <v>92</v>
      </c>
      <c r="E2" s="146">
        <f>SUM('Menghitung RMSSTD dan RS'!C26:D26,'Menghitung RMSSTD dan RS'!G33:H35,'Menghitung RMSSTD dan RS'!C40:D42,'Menghitung RMSSTD dan RS'!G47:H49)</f>
        <v>0.5</v>
      </c>
    </row>
    <row r="3" spans="1:5" x14ac:dyDescent="0.25">
      <c r="A3" s="66" t="s">
        <v>93</v>
      </c>
      <c r="B3" s="146">
        <f>SUM('Menghitung RMSSTD dan RS'!I4,'Menghitung RMSSTD dan RS'!I7,'Menghitung RMSSTD dan RS'!I10,'Menghitung RMSSTD dan RS'!I13,'Menghitung RMSSTD dan RS'!I16)</f>
        <v>0</v>
      </c>
      <c r="D3" s="66" t="s">
        <v>93</v>
      </c>
      <c r="E3" s="146">
        <f>SUM('Menghitung RMSSTD dan RS'!C27:D27,'Menghitung RMSSTD dan RS'!G33:H35,'Menghitung RMSSTD dan RS'!C40:D42,'Menghitung RMSSTD dan RS'!G47:H49,)</f>
        <v>2</v>
      </c>
    </row>
    <row r="4" spans="1:5" x14ac:dyDescent="0.25">
      <c r="A4" s="66" t="s">
        <v>94</v>
      </c>
      <c r="B4" s="146">
        <v>0</v>
      </c>
      <c r="D4" s="66" t="s">
        <v>94</v>
      </c>
      <c r="E4" s="146">
        <f>SQRT((E2/E3))</f>
        <v>0.5</v>
      </c>
    </row>
    <row r="5" spans="1:5" x14ac:dyDescent="0.25">
      <c r="A5" s="66" t="s">
        <v>95</v>
      </c>
      <c r="B5" s="146">
        <f>SUM('Menghitung RMSSTD dan RS'!C116:D116)</f>
        <v>22</v>
      </c>
      <c r="D5" s="66" t="s">
        <v>95</v>
      </c>
      <c r="E5" s="146">
        <f>SUM('Menghitung RMSSTD dan RS'!C116:D116)</f>
        <v>22</v>
      </c>
    </row>
    <row r="6" spans="1:5" ht="15.75" thickBot="1" x14ac:dyDescent="0.3">
      <c r="A6" s="67" t="s">
        <v>96</v>
      </c>
      <c r="B6" s="147">
        <f>(B5-B2)/B5</f>
        <v>1</v>
      </c>
      <c r="D6" s="67" t="s">
        <v>96</v>
      </c>
      <c r="E6" s="147">
        <f>(E5-E2)/E5</f>
        <v>0.97727272727272729</v>
      </c>
    </row>
    <row r="8" spans="1:5" ht="15.75" thickBot="1" x14ac:dyDescent="0.3"/>
    <row r="9" spans="1:5" x14ac:dyDescent="0.25">
      <c r="A9" s="148" t="s">
        <v>98</v>
      </c>
      <c r="B9" s="149"/>
      <c r="D9" s="186" t="s">
        <v>99</v>
      </c>
      <c r="E9" s="187"/>
    </row>
    <row r="10" spans="1:5" x14ac:dyDescent="0.25">
      <c r="A10" s="66" t="s">
        <v>92</v>
      </c>
      <c r="B10" s="146">
        <f>SUM('Menghitung RMSSTD dan RS'!C60:D60,'Menghitung RMSSTD dan RS'!G66:H68,'Menghitung RMSSTD dan RS'!C76:D76)</f>
        <v>2.5</v>
      </c>
      <c r="D10" s="66" t="s">
        <v>92</v>
      </c>
      <c r="E10" s="146">
        <f>SUM('Menghitung RMSSTD dan RS'!C87:D87,'Menghitung RMSSTD dan RS'!G99:H99)</f>
        <v>8.5</v>
      </c>
    </row>
    <row r="11" spans="1:5" x14ac:dyDescent="0.25">
      <c r="A11" s="66" t="s">
        <v>93</v>
      </c>
      <c r="B11" s="146">
        <f>SUM('Menghitung RMSSTD dan RS'!C61:D61,'Menghitung RMSSTD dan RS'!G66:H68,'Menghitung RMSSTD dan RS'!C77)</f>
        <v>4</v>
      </c>
      <c r="D11" s="66" t="s">
        <v>93</v>
      </c>
      <c r="E11" s="146">
        <f>SUM('Menghitung RMSSTD dan RS'!C88:D88,'Menghitung RMSSTD dan RS'!G100:H100)</f>
        <v>6</v>
      </c>
    </row>
    <row r="12" spans="1:5" x14ac:dyDescent="0.25">
      <c r="A12" s="66" t="s">
        <v>94</v>
      </c>
      <c r="B12" s="146">
        <f>SQRT((B10/B11))</f>
        <v>0.79056941504209488</v>
      </c>
      <c r="D12" s="66" t="s">
        <v>94</v>
      </c>
      <c r="E12" s="146">
        <f>SQRT((E10/E11))</f>
        <v>1.1902380714238083</v>
      </c>
    </row>
    <row r="13" spans="1:5" x14ac:dyDescent="0.25">
      <c r="A13" s="66" t="s">
        <v>95</v>
      </c>
      <c r="B13" s="146">
        <f>SUM('Menghitung RMSSTD dan RS'!C116:D116)</f>
        <v>22</v>
      </c>
      <c r="D13" s="66" t="s">
        <v>95</v>
      </c>
      <c r="E13" s="146">
        <f>SUM('Menghitung RMSSTD dan RS'!C116:D116)</f>
        <v>22</v>
      </c>
    </row>
    <row r="14" spans="1:5" ht="15.75" thickBot="1" x14ac:dyDescent="0.3">
      <c r="A14" s="67" t="s">
        <v>96</v>
      </c>
      <c r="B14" s="147">
        <f>(B13-B10)/B13</f>
        <v>0.88636363636363635</v>
      </c>
      <c r="D14" s="67" t="s">
        <v>96</v>
      </c>
      <c r="E14" s="147">
        <f>(E13-E10)/E13</f>
        <v>0.61363636363636365</v>
      </c>
    </row>
    <row r="16" spans="1:5" ht="15.75" thickBot="1" x14ac:dyDescent="0.3"/>
    <row r="17" spans="1:16" ht="15.75" thickBot="1" x14ac:dyDescent="0.3">
      <c r="A17" s="148" t="s">
        <v>100</v>
      </c>
      <c r="B17" s="149"/>
      <c r="D17" s="1" t="s">
        <v>101</v>
      </c>
      <c r="E17" s="2" t="s">
        <v>94</v>
      </c>
      <c r="F17" s="5" t="s">
        <v>96</v>
      </c>
    </row>
    <row r="18" spans="1:16" x14ac:dyDescent="0.25">
      <c r="A18" s="66" t="s">
        <v>92</v>
      </c>
      <c r="B18" s="146">
        <f>SUM('Menghitung RMSSTD dan RS'!C116:D116)</f>
        <v>22</v>
      </c>
      <c r="D18" s="3">
        <v>1</v>
      </c>
      <c r="E18" s="4">
        <v>1.6583123951776999</v>
      </c>
      <c r="F18" s="6">
        <v>0</v>
      </c>
      <c r="H18" s="188" t="s">
        <v>102</v>
      </c>
      <c r="I18" s="188"/>
      <c r="J18" s="188"/>
      <c r="K18" s="188"/>
      <c r="L18" s="188"/>
      <c r="M18" s="188"/>
      <c r="N18" s="188"/>
      <c r="O18" s="188"/>
      <c r="P18" s="188"/>
    </row>
    <row r="19" spans="1:16" x14ac:dyDescent="0.25">
      <c r="A19" s="66" t="s">
        <v>93</v>
      </c>
      <c r="B19" s="146">
        <f>SUM('Menghitung RMSSTD dan RS'!C117:D117)</f>
        <v>8</v>
      </c>
      <c r="D19" s="3">
        <v>2</v>
      </c>
      <c r="E19" s="4">
        <v>1.1902380714238083</v>
      </c>
      <c r="F19" s="6">
        <v>0.61363636363636365</v>
      </c>
    </row>
    <row r="20" spans="1:16" x14ac:dyDescent="0.25">
      <c r="A20" s="66" t="s">
        <v>94</v>
      </c>
      <c r="B20" s="146">
        <f>SQRT((B18/B19))</f>
        <v>1.6583123951776999</v>
      </c>
      <c r="D20" s="3">
        <v>3</v>
      </c>
      <c r="E20" s="4">
        <v>0.79056941504209488</v>
      </c>
      <c r="F20" s="6">
        <v>0.88636363636363635</v>
      </c>
    </row>
    <row r="21" spans="1:16" x14ac:dyDescent="0.25">
      <c r="A21" s="66" t="s">
        <v>95</v>
      </c>
      <c r="B21" s="146">
        <f>SUM('Menghitung RMSSTD dan RS'!C116:D116)</f>
        <v>22</v>
      </c>
      <c r="D21" s="3">
        <v>4</v>
      </c>
      <c r="E21" s="4">
        <v>0.5</v>
      </c>
      <c r="F21" s="6">
        <v>0.97727272727272729</v>
      </c>
    </row>
    <row r="22" spans="1:16" ht="15.75" thickBot="1" x14ac:dyDescent="0.3">
      <c r="A22" s="67" t="s">
        <v>96</v>
      </c>
      <c r="B22" s="147">
        <f>(B21-B18)/B21</f>
        <v>0</v>
      </c>
      <c r="D22" s="7">
        <v>5</v>
      </c>
      <c r="E22" s="8">
        <v>0</v>
      </c>
      <c r="F22" s="9">
        <v>1</v>
      </c>
    </row>
    <row r="23" spans="1:16" x14ac:dyDescent="0.25">
      <c r="K23">
        <f>0.005+0.005+0+0</f>
        <v>0.01</v>
      </c>
    </row>
  </sheetData>
  <mergeCells count="4">
    <mergeCell ref="A1:B1"/>
    <mergeCell ref="D1:E1"/>
    <mergeCell ref="D9:E9"/>
    <mergeCell ref="H18:P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Penerapan Algoritma C.Linkage</vt:lpstr>
      <vt:lpstr>Langkah Algoritma</vt:lpstr>
      <vt:lpstr>Menghitung RMSSTD dan RS</vt:lpstr>
      <vt:lpstr>Menghitung J.Kluster Terbaik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2018-04-11T04:32:41Z</dcterms:modified>
</cp:coreProperties>
</file>